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525" windowWidth="14805" windowHeight="7590"/>
  </bookViews>
  <sheets>
    <sheet name="VAIKAI" sheetId="7" r:id="rId1"/>
    <sheet name="JAUNUČIAI PĖSČIŲJŲ" sheetId="5" r:id="rId2"/>
    <sheet name="JAUNIAI PĖSČIŲJŲ" sheetId="6" r:id="rId3"/>
    <sheet name="JAUNUČIAI KALNŲ" sheetId="4" r:id="rId4"/>
    <sheet name="JAUNIAI KALNŲ" sheetId="1" r:id="rId5"/>
  </sheets>
  <calcPr calcId="145621"/>
</workbook>
</file>

<file path=xl/calcChain.xml><?xml version="1.0" encoding="utf-8"?>
<calcChain xmlns="http://schemas.openxmlformats.org/spreadsheetml/2006/main">
  <c r="M55" i="7" l="1"/>
  <c r="N55" i="7" s="1"/>
  <c r="O55" i="7" s="1"/>
  <c r="N11" i="4"/>
  <c r="O11" i="4" s="1"/>
  <c r="P11" i="4" s="1"/>
  <c r="N17" i="4"/>
  <c r="O17" i="4" s="1"/>
  <c r="P17" i="4" s="1"/>
  <c r="N16" i="4" l="1"/>
  <c r="O16" i="4" s="1"/>
  <c r="P16" i="4" s="1"/>
  <c r="M28" i="7"/>
  <c r="N28" i="7" s="1"/>
  <c r="O28" i="7" s="1"/>
  <c r="M27" i="7"/>
  <c r="N27" i="7" s="1"/>
  <c r="O27" i="7" s="1"/>
  <c r="M26" i="7"/>
  <c r="N26" i="7" s="1"/>
  <c r="O26" i="7" s="1"/>
  <c r="M54" i="7"/>
  <c r="N54" i="7" s="1"/>
  <c r="O54" i="7" s="1"/>
  <c r="M53" i="7"/>
  <c r="N53" i="7" s="1"/>
  <c r="O53" i="7" s="1"/>
  <c r="M52" i="7"/>
  <c r="N52" i="7" s="1"/>
  <c r="O52" i="7" s="1"/>
  <c r="M51" i="7"/>
  <c r="N51" i="7" s="1"/>
  <c r="O51" i="7" s="1"/>
  <c r="M50" i="7"/>
  <c r="N50" i="7" s="1"/>
  <c r="O50" i="7" s="1"/>
  <c r="M49" i="7"/>
  <c r="N49" i="7" s="1"/>
  <c r="O49" i="7" s="1"/>
  <c r="M38" i="5"/>
  <c r="N38" i="5" s="1"/>
  <c r="O38" i="5" s="1"/>
  <c r="M37" i="5"/>
  <c r="N37" i="5" s="1"/>
  <c r="O37" i="5" s="1"/>
  <c r="M36" i="5"/>
  <c r="N36" i="5" s="1"/>
  <c r="O36" i="5" s="1"/>
  <c r="M35" i="5"/>
  <c r="N35" i="5" s="1"/>
  <c r="O35" i="5" s="1"/>
  <c r="M34" i="5"/>
  <c r="N34" i="5" s="1"/>
  <c r="O34" i="5" s="1"/>
  <c r="M32" i="5"/>
  <c r="N32" i="5" s="1"/>
  <c r="O32" i="5" s="1"/>
  <c r="M31" i="5"/>
  <c r="N31" i="5" s="1"/>
  <c r="O31" i="5" s="1"/>
  <c r="M30" i="5"/>
  <c r="N30" i="5" s="1"/>
  <c r="O30" i="5" s="1"/>
  <c r="M29" i="5"/>
  <c r="N29" i="5" s="1"/>
  <c r="O29" i="5" s="1"/>
  <c r="M28" i="5"/>
  <c r="N28" i="5" s="1"/>
  <c r="O28" i="5" s="1"/>
  <c r="M27" i="5"/>
  <c r="N27" i="5" s="1"/>
  <c r="O27" i="5" s="1"/>
  <c r="M26" i="5"/>
  <c r="N26" i="5" s="1"/>
  <c r="O26" i="5" s="1"/>
  <c r="M24" i="7"/>
  <c r="N24" i="7" s="1"/>
  <c r="O24" i="7" s="1"/>
  <c r="M23" i="7"/>
  <c r="N23" i="7" s="1"/>
  <c r="O23" i="7" s="1"/>
  <c r="M22" i="7"/>
  <c r="N22" i="7" s="1"/>
  <c r="O22" i="7" s="1"/>
  <c r="M21" i="7"/>
  <c r="N21" i="7" s="1"/>
  <c r="O21" i="7" s="1"/>
  <c r="M20" i="7"/>
  <c r="N20" i="7" s="1"/>
  <c r="O20" i="7" s="1"/>
  <c r="M19" i="7"/>
  <c r="N19" i="7" s="1"/>
  <c r="O19" i="7" s="1"/>
  <c r="M18" i="7"/>
  <c r="N18" i="7" s="1"/>
  <c r="O18" i="7" s="1"/>
  <c r="M17" i="7"/>
  <c r="N17" i="7" s="1"/>
  <c r="O17" i="7" s="1"/>
  <c r="M14" i="6" l="1"/>
  <c r="N14" i="6" s="1"/>
  <c r="O14" i="6" s="1"/>
  <c r="M15" i="6"/>
  <c r="N15" i="6" s="1"/>
  <c r="O15" i="6" l="1"/>
  <c r="M7" i="7"/>
  <c r="N7" i="7" s="1"/>
  <c r="O7" i="7" s="1"/>
  <c r="M47" i="7"/>
  <c r="N47" i="7" s="1"/>
  <c r="O47" i="7" s="1"/>
  <c r="M46" i="7"/>
  <c r="N46" i="7" s="1"/>
  <c r="O46" i="7" s="1"/>
  <c r="M39" i="7"/>
  <c r="N39" i="7" s="1"/>
  <c r="O39" i="7" s="1"/>
  <c r="M38" i="7"/>
  <c r="N38" i="7" s="1"/>
  <c r="O38" i="7" s="1"/>
  <c r="M40" i="7"/>
  <c r="N40" i="7" s="1"/>
  <c r="O40" i="7" s="1"/>
  <c r="M45" i="7"/>
  <c r="N45" i="7" s="1"/>
  <c r="O45" i="7" s="1"/>
  <c r="M37" i="7"/>
  <c r="N37" i="7" s="1"/>
  <c r="O37" i="7" s="1"/>
  <c r="M43" i="7"/>
  <c r="N43" i="7" s="1"/>
  <c r="O43" i="7" s="1"/>
  <c r="M10" i="5"/>
  <c r="N10" i="5" s="1"/>
  <c r="O10" i="5" s="1"/>
  <c r="M11" i="5"/>
  <c r="N11" i="5" s="1"/>
  <c r="O11" i="5" s="1"/>
  <c r="M12" i="5"/>
  <c r="N12" i="5" s="1"/>
  <c r="O12" i="5" s="1"/>
  <c r="M13" i="5"/>
  <c r="N13" i="5" s="1"/>
  <c r="O13" i="5" s="1"/>
  <c r="M14" i="5"/>
  <c r="N14" i="5" s="1"/>
  <c r="O14" i="5" s="1"/>
  <c r="M15" i="5"/>
  <c r="N15" i="5" s="1"/>
  <c r="O15" i="5" s="1"/>
  <c r="M16" i="5"/>
  <c r="N16" i="5" s="1"/>
  <c r="O16" i="5" s="1"/>
  <c r="M17" i="5"/>
  <c r="N17" i="5" s="1"/>
  <c r="O17" i="5" s="1"/>
  <c r="M18" i="5"/>
  <c r="N18" i="5" s="1"/>
  <c r="O18" i="5" s="1"/>
  <c r="M19" i="5"/>
  <c r="N19" i="5" s="1"/>
  <c r="O19" i="5" s="1"/>
  <c r="M20" i="5"/>
  <c r="N20" i="5" s="1"/>
  <c r="O20" i="5" s="1"/>
  <c r="M21" i="5"/>
  <c r="N21" i="5" s="1"/>
  <c r="O21" i="5" s="1"/>
  <c r="M22" i="5"/>
  <c r="N22" i="5" s="1"/>
  <c r="O22" i="5" s="1"/>
  <c r="M23" i="5"/>
  <c r="N23" i="5" s="1"/>
  <c r="O23" i="5" s="1"/>
  <c r="M8" i="5"/>
  <c r="N8" i="5" s="1"/>
  <c r="O8" i="5" s="1"/>
  <c r="M7" i="5"/>
  <c r="N7" i="5" s="1"/>
  <c r="O7" i="5" s="1"/>
  <c r="M16" i="6"/>
  <c r="N16" i="6" s="1"/>
  <c r="M7" i="6"/>
  <c r="N7" i="6" s="1"/>
  <c r="M9" i="6"/>
  <c r="N9" i="6" s="1"/>
  <c r="M10" i="6"/>
  <c r="N10" i="6" s="1"/>
  <c r="M12" i="6"/>
  <c r="N12" i="6" s="1"/>
  <c r="O12" i="6" l="1"/>
  <c r="O10" i="6"/>
  <c r="O9" i="6"/>
  <c r="O7" i="6"/>
  <c r="O16" i="6"/>
  <c r="N7" i="4"/>
  <c r="O7" i="4" s="1"/>
  <c r="P7" i="4" s="1"/>
  <c r="N9" i="1"/>
  <c r="O9" i="1" s="1"/>
  <c r="N8" i="1"/>
  <c r="O8" i="1" s="1"/>
  <c r="N14" i="1"/>
  <c r="O14" i="1" s="1"/>
  <c r="N13" i="1"/>
  <c r="O13" i="1" s="1"/>
  <c r="N10" i="1"/>
  <c r="O10" i="1" s="1"/>
  <c r="N11" i="1"/>
  <c r="O11" i="1" s="1"/>
  <c r="M25" i="7" l="1"/>
  <c r="N25" i="7" s="1"/>
  <c r="O25" i="7" s="1"/>
  <c r="M42" i="7"/>
  <c r="N42" i="7" s="1"/>
  <c r="O42" i="7" s="1"/>
  <c r="M35" i="7"/>
  <c r="N35" i="7" s="1"/>
  <c r="O35" i="7" s="1"/>
  <c r="M31" i="7"/>
  <c r="N31" i="7" s="1"/>
  <c r="O31" i="7" s="1"/>
  <c r="M8" i="7"/>
  <c r="N8" i="7" s="1"/>
  <c r="O8" i="7" s="1"/>
  <c r="M14" i="7"/>
  <c r="N14" i="7" s="1"/>
  <c r="O14" i="7" s="1"/>
  <c r="M48" i="7"/>
  <c r="N48" i="7" s="1"/>
  <c r="O48" i="7" s="1"/>
  <c r="M33" i="7"/>
  <c r="N33" i="7" s="1"/>
  <c r="O33" i="7" s="1"/>
  <c r="M16" i="7"/>
  <c r="N16" i="7" s="1"/>
  <c r="O16" i="7" s="1"/>
  <c r="M13" i="7"/>
  <c r="N13" i="7" s="1"/>
  <c r="O13" i="7" s="1"/>
  <c r="M12" i="7"/>
  <c r="N12" i="7" s="1"/>
  <c r="O12" i="7" s="1"/>
  <c r="M32" i="7"/>
  <c r="N32" i="7" s="1"/>
  <c r="O32" i="7" s="1"/>
  <c r="M34" i="7"/>
  <c r="N34" i="7" s="1"/>
  <c r="O34" i="7" s="1"/>
  <c r="M9" i="7"/>
  <c r="N9" i="7" s="1"/>
  <c r="O9" i="7" s="1"/>
  <c r="M10" i="7"/>
  <c r="N10" i="7" s="1"/>
  <c r="O10" i="7" s="1"/>
  <c r="M44" i="7"/>
  <c r="N44" i="7" s="1"/>
  <c r="O44" i="7" s="1"/>
  <c r="M41" i="7"/>
  <c r="N41" i="7" s="1"/>
  <c r="O41" i="7" s="1"/>
  <c r="M30" i="7"/>
  <c r="N30" i="7" s="1"/>
  <c r="O30" i="7" s="1"/>
  <c r="M36" i="7"/>
  <c r="N36" i="7" s="1"/>
  <c r="O36" i="7" s="1"/>
  <c r="M11" i="7"/>
  <c r="N11" i="7" s="1"/>
  <c r="O11" i="7" s="1"/>
  <c r="M15" i="7"/>
  <c r="N15" i="7" s="1"/>
  <c r="O15" i="7" s="1"/>
  <c r="M11" i="6"/>
  <c r="N11" i="6" s="1"/>
  <c r="M8" i="6"/>
  <c r="N8" i="6" s="1"/>
  <c r="M9" i="5"/>
  <c r="N9" i="5" s="1"/>
  <c r="O9" i="5" s="1"/>
  <c r="M25" i="5"/>
  <c r="N25" i="5" s="1"/>
  <c r="O25" i="5" s="1"/>
  <c r="M33" i="5"/>
  <c r="N33" i="5" s="1"/>
  <c r="O33" i="5" s="1"/>
  <c r="N9" i="4"/>
  <c r="N14" i="4"/>
  <c r="N15" i="4"/>
  <c r="N8" i="4"/>
  <c r="N10" i="4"/>
  <c r="N12" i="4"/>
  <c r="P8" i="1"/>
  <c r="P10" i="1"/>
  <c r="P14" i="1"/>
  <c r="P9" i="1"/>
  <c r="O11" i="6" l="1"/>
  <c r="O8" i="6"/>
  <c r="O12" i="4"/>
  <c r="P12" i="4" s="1"/>
  <c r="O8" i="4"/>
  <c r="P8" i="4" s="1"/>
  <c r="O14" i="4"/>
  <c r="P14" i="4" s="1"/>
  <c r="O10" i="4"/>
  <c r="P10" i="4" s="1"/>
  <c r="O15" i="4"/>
  <c r="P15" i="4" s="1"/>
  <c r="O9" i="4"/>
  <c r="P9" i="4" s="1"/>
  <c r="P13" i="1"/>
  <c r="P11" i="1"/>
</calcChain>
</file>

<file path=xl/sharedStrings.xml><?xml version="1.0" encoding="utf-8"?>
<sst xmlns="http://schemas.openxmlformats.org/spreadsheetml/2006/main" count="254" uniqueCount="140">
  <si>
    <t>Šalies mokinių turizmo varžybos</t>
  </si>
  <si>
    <t>Laikas</t>
  </si>
  <si>
    <t>Baudų laikas</t>
  </si>
  <si>
    <t>Bendras laikas</t>
  </si>
  <si>
    <t>Vieta</t>
  </si>
  <si>
    <t>Paskelbimo laikas:</t>
  </si>
  <si>
    <t>Vyr. varžybų teisėjas: Marius Juškevičius</t>
  </si>
  <si>
    <t>Oro perkėla</t>
  </si>
  <si>
    <t>Baudų skaičius</t>
  </si>
  <si>
    <t>Nusileidimas</t>
  </si>
  <si>
    <t>Traversas</t>
  </si>
  <si>
    <t>Pelkė</t>
  </si>
  <si>
    <t>Mazgai</t>
  </si>
  <si>
    <t>Kalnų kelionių turizmo grupė</t>
  </si>
  <si>
    <t>Lygiagretės virvės</t>
  </si>
  <si>
    <t>Diulferis</t>
  </si>
  <si>
    <t>Pakilimas</t>
  </si>
  <si>
    <t>Asmeninės varžybos</t>
  </si>
  <si>
    <t>Agnė Žekonytė (Panevėžio MN)</t>
  </si>
  <si>
    <t>Osvaldas Kiburys (Panevėžio MN)</t>
  </si>
  <si>
    <t>1 bauda = 30 s.</t>
  </si>
  <si>
    <t>VAIKINAI</t>
  </si>
  <si>
    <t>MERGINOS</t>
  </si>
  <si>
    <t>BERNIUKAI</t>
  </si>
  <si>
    <t>MERGAITĖS</t>
  </si>
  <si>
    <t>VIETA</t>
  </si>
  <si>
    <t>1 bauda = 0:20</t>
  </si>
  <si>
    <t>"JONIŠKĖLIS 2017"</t>
  </si>
  <si>
    <t>Šalies mokinių turizmo technikos varžybos uždaruose patalpuose</t>
  </si>
  <si>
    <t>Argaudas Grinevičius (Panevėžio MN)</t>
  </si>
  <si>
    <t>Kasparas Rimša (Panevėžio MN)</t>
  </si>
  <si>
    <t>Domantas Katinas (Panevėžio MN)</t>
  </si>
  <si>
    <t>Orestas Preidys (Panevėžio MN)</t>
  </si>
  <si>
    <t>Lukas Žukauskas (Panevėžio MN)</t>
  </si>
  <si>
    <t>Ovidijus Burba(Panevėžio MN)</t>
  </si>
  <si>
    <t>Rapolas Nerlikas (Panevėžio MN)</t>
  </si>
  <si>
    <t>Mantvydas Babmbonas (Panevėžio MN)</t>
  </si>
  <si>
    <t>Matas Kripaitis (Panevėžio MN)</t>
  </si>
  <si>
    <t>Edgaras Murka (Panevėžio MN)</t>
  </si>
  <si>
    <t>Evelina Čeponytė (Panevėžio MN)</t>
  </si>
  <si>
    <t>Kristina Šimonytė (Panevėžio MN)</t>
  </si>
  <si>
    <t>Ugnė Griškevičiūtė (Panevėžio MN)</t>
  </si>
  <si>
    <t>Emilija Staškevičiūtė (Panevėžio MN)</t>
  </si>
  <si>
    <t>Almantė Vasiliauskaitė (Panevėžio MN)</t>
  </si>
  <si>
    <t>Emilė Driskutė (Panevėžio MN)</t>
  </si>
  <si>
    <t>RonetaNerlikaitė (Panevėžio MN)</t>
  </si>
  <si>
    <t>Gabrielė Petronytė (Panevėžio MN)</t>
  </si>
  <si>
    <t>Rusnė Baranauskaitė (VJTC ŽYGŪNIEČIAI)</t>
  </si>
  <si>
    <t>Vyr. sekretorė: Gražina Chmilkevičienė</t>
  </si>
  <si>
    <t xml:space="preserve"> bendras laikas</t>
  </si>
  <si>
    <t>Paulina  Grigaliūnaitė (Panevėžio MN)</t>
  </si>
  <si>
    <t>Augustė Ostrauskaitė (Panevėžio MN)</t>
  </si>
  <si>
    <t>Danielė Brazauskaitė (Panevėžio MN)</t>
  </si>
  <si>
    <t>Nida Spornova (Panevėžio MN)</t>
  </si>
  <si>
    <t>Vytautė Petrauskaitė (Panevėžio MN)</t>
  </si>
  <si>
    <t xml:space="preserve"> Mingailė Križanauskaitė (Panevėžio MN)</t>
  </si>
  <si>
    <t>Vyr, technikos teisėjas: Deividas Gudaitis</t>
  </si>
  <si>
    <t>Vyr. sekretorė:Gražina Chmilkevičienė</t>
  </si>
  <si>
    <t>Vyr, technikos teisėjas: Jonas Igonin</t>
  </si>
  <si>
    <t>Vyr, technikos teisėjas: Ernestas Balčiūnas</t>
  </si>
  <si>
    <t xml:space="preserve"> Matas Liberis (Panevėžio MN)</t>
  </si>
  <si>
    <t>Ignas Čybas (Panevėžio MN)</t>
  </si>
  <si>
    <t>Osvaldas Grunevas (Panevėžio MN)</t>
  </si>
  <si>
    <t xml:space="preserve"> Astijus Grinevičius (Panevėžio MN)</t>
  </si>
  <si>
    <t>Vanesa Grigaliūnaitė (Panevėžio MN)</t>
  </si>
  <si>
    <t>Gintaras Kovzan (VJTC ŽYGŪNIEČIAI)</t>
  </si>
  <si>
    <t>Krystyna Paškevič (VJTC ŽYGŪNIEČIAI)</t>
  </si>
  <si>
    <t>Osvaldas Stanevas (AGONAS )</t>
  </si>
  <si>
    <t>Martynas Garnys (AGONAS )</t>
  </si>
  <si>
    <t>Mantas Rusilas (AGONAS )</t>
  </si>
  <si>
    <t>Vita Akelaitytė (AGONAS )</t>
  </si>
  <si>
    <t>Aurelija Ambrazaitė  (Dotnuvėlė)</t>
  </si>
  <si>
    <t>Erika Mikšaitė (Dotnuvėlė)</t>
  </si>
  <si>
    <t>Erika Tamelytė (Dotnuvėlė)</t>
  </si>
  <si>
    <t>Andrėja Pikšrytė (Dotnuvėlė)</t>
  </si>
  <si>
    <t>Evelina Šiugždinytė (Dotnuvėlė)</t>
  </si>
  <si>
    <t>Aistė Kaštaunaitė (Dotnuvėlė)</t>
  </si>
  <si>
    <t>Reda Jurkutė (Dotnuvėlė)</t>
  </si>
  <si>
    <t>Urtė Mingailaitė (Dotnuvėlė)</t>
  </si>
  <si>
    <t>Matas  Borisenka (Dotnuvėlė)</t>
  </si>
  <si>
    <t>Mažvidas  Masiliūnas (Dotnuvėlė)</t>
  </si>
  <si>
    <t>Linas Majauskas (Dotnuvėlė)</t>
  </si>
  <si>
    <t>Andrėja Minkevičiūtė (Dotnuvėlė)</t>
  </si>
  <si>
    <t>Kamilė  Dumskytė (Dotnuvėlė)</t>
  </si>
  <si>
    <t>Ugnė  Brazauskaitė (Dotnuvėlė)</t>
  </si>
  <si>
    <t>Artūras Žemaitis (Dotnuvėlė)</t>
  </si>
  <si>
    <t>Linas Dautartas (Dotnuvėlė)</t>
  </si>
  <si>
    <t>Elvinas Majauskas (Dotnuvėlė)</t>
  </si>
  <si>
    <t>Vytautas Ivanauskas (Šiauliai)</t>
  </si>
  <si>
    <t>Rokas Šarūnas Vasiliauskas (Šiauliai)</t>
  </si>
  <si>
    <t>Greta Peikštenytė (Šiauliai)</t>
  </si>
  <si>
    <t>Alina Jarušaitė (Šiauliai)</t>
  </si>
  <si>
    <t>Ugnė Šidlauskaitė (Šiauliai)</t>
  </si>
  <si>
    <t>Urte Daškevičiūtė (Šiauliai)</t>
  </si>
  <si>
    <t>Gintautė Pumputytė (Šiauliai)</t>
  </si>
  <si>
    <t>Samanta Zenčiuk (Šiauliai)</t>
  </si>
  <si>
    <t>Martas Gaščūnas (Šiauliai)</t>
  </si>
  <si>
    <t>Kristmantas Čepulis (Šiauliai)</t>
  </si>
  <si>
    <t>Nedas Naujokas (Šiauliai)</t>
  </si>
  <si>
    <t>Haroldas Jokubauskas (Šiauliai)</t>
  </si>
  <si>
    <t>Karolina Januškaitė (AGONAS )</t>
  </si>
  <si>
    <t>Jurgita Šeštokaitė (Raguva)</t>
  </si>
  <si>
    <t>Gabija Kizytė (Raguva)</t>
  </si>
  <si>
    <t>Singaras Zaleckas (Raguva)</t>
  </si>
  <si>
    <t>Lukas Leonavičius (Raguva)</t>
  </si>
  <si>
    <t>Nedas Saldys (Raguva)</t>
  </si>
  <si>
    <t>Paulius Palubinskas (Raguva)</t>
  </si>
  <si>
    <t>Jokūbas Šibirkštis (Raguva)</t>
  </si>
  <si>
    <t>Gerda Vanagaitė (Raguva)</t>
  </si>
  <si>
    <t>Pakilimas žumaru</t>
  </si>
  <si>
    <t>Kopetėlės</t>
  </si>
  <si>
    <t>Speleo perkėla</t>
  </si>
  <si>
    <t>Nusileidimas tinklu</t>
  </si>
  <si>
    <t>Pakilimas tinklu</t>
  </si>
  <si>
    <t>Eil.Nr.</t>
  </si>
  <si>
    <r>
      <rPr>
        <b/>
        <i/>
        <sz val="12"/>
        <color theme="1"/>
        <rFont val="Times New Roman"/>
        <family val="1"/>
      </rPr>
      <t>Jaunučių</t>
    </r>
    <r>
      <rPr>
        <i/>
        <sz val="12"/>
        <color theme="1"/>
        <rFont val="Times New Roman"/>
        <family val="1"/>
      </rPr>
      <t xml:space="preserve"> amžiaus grupės protokolas</t>
    </r>
  </si>
  <si>
    <t xml:space="preserve">Pėsčiųjų turizmo asmeninės varžybos </t>
  </si>
  <si>
    <t xml:space="preserve">Pėsčiųjų turizmo grupės asmeninių turizmo varžybų </t>
  </si>
  <si>
    <r>
      <rPr>
        <b/>
        <i/>
        <sz val="12"/>
        <color theme="1"/>
        <rFont val="Times New Roman"/>
        <family val="1"/>
      </rPr>
      <t>Jaunių</t>
    </r>
    <r>
      <rPr>
        <i/>
        <sz val="12"/>
        <color theme="1"/>
        <rFont val="Times New Roman"/>
        <family val="1"/>
      </rPr>
      <t>amžiaus grupės protokolas</t>
    </r>
  </si>
  <si>
    <t>Karolis Kazakevičius (Šiauliai)</t>
  </si>
  <si>
    <t>Viktorija Zujūtė (Kaišiadorys)</t>
  </si>
  <si>
    <t>Kristina Mikulytė (Kaišiadorys)</t>
  </si>
  <si>
    <t>Viktorija Tkačiova (Kaišiadorys)</t>
  </si>
  <si>
    <t>Viktorija Tviragaitė (Kaišiadorys)</t>
  </si>
  <si>
    <t>Irvydas Vainilavičius (Kaišiadorys)</t>
  </si>
  <si>
    <t>Simonas Dekas (Kaišiadorys)</t>
  </si>
  <si>
    <t>Augustas Kinderevičius (Kaišiadorys)</t>
  </si>
  <si>
    <t>Gražina Žilinskaitė (Kaišiadorys)</t>
  </si>
  <si>
    <t>Pėsčiųjų turizmo asmeninės varžybos</t>
  </si>
  <si>
    <r>
      <rPr>
        <b/>
        <i/>
        <sz val="12"/>
        <color theme="1"/>
        <rFont val="Times New Roman"/>
        <family val="1"/>
      </rPr>
      <t>Vaikų</t>
    </r>
    <r>
      <rPr>
        <i/>
        <sz val="12"/>
        <color theme="1"/>
        <rFont val="Times New Roman"/>
        <family val="1"/>
      </rPr>
      <t xml:space="preserve"> amžiaus grupės protokolas</t>
    </r>
  </si>
  <si>
    <t>I</t>
  </si>
  <si>
    <t>II</t>
  </si>
  <si>
    <t>III</t>
  </si>
  <si>
    <t>Eil. Nr.</t>
  </si>
  <si>
    <t>Vardas Pavardė</t>
  </si>
  <si>
    <t>Emilija Stakauskaitė (VJTC ŽYGŪNIEČIAI)</t>
  </si>
  <si>
    <r>
      <t xml:space="preserve">Gintarė Tomkevičiūtė </t>
    </r>
    <r>
      <rPr>
        <sz val="12"/>
        <color theme="1"/>
        <rFont val="Times New Roman"/>
        <family val="1"/>
      </rPr>
      <t>(VJTC ŽYGŪNIEČIAI)</t>
    </r>
  </si>
  <si>
    <r>
      <t>Inesa Chmilkevičiūtė</t>
    </r>
    <r>
      <rPr>
        <sz val="12"/>
        <color theme="1"/>
        <rFont val="Times New Roman"/>
        <family val="1"/>
      </rPr>
      <t xml:space="preserve"> (VJTC ŽYGŪNIEČIAI)</t>
    </r>
  </si>
  <si>
    <t>Lukas Kozlovas (VJTC ŽYGŪNIEČIAI)</t>
  </si>
  <si>
    <r>
      <rPr>
        <b/>
        <sz val="12"/>
        <color theme="1"/>
        <rFont val="Times New Roman"/>
        <family val="1"/>
      </rPr>
      <t>Lijana Chmilkevičiūtė</t>
    </r>
    <r>
      <rPr>
        <sz val="12"/>
        <color theme="1"/>
        <rFont val="Times New Roman"/>
        <family val="1"/>
      </rPr>
      <t xml:space="preserve"> (VJTC ŽYGŪNIEČIAI)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</si>
</sst>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sz val="12"/>
      <color theme="1"/>
      <name val="Times New Roman"/>
      <family val="1"/>
      <charset val="186"/>
    </font>
    <font>
      <sz val="12"/>
      <color rgb="FF222222"/>
      <name val="Times New Roman"/>
      <family val="1"/>
      <charset val="186"/>
    </font>
    <font>
      <b/>
      <sz val="12"/>
      <name val="Times New Roman"/>
      <family val="1"/>
      <charset val="186"/>
    </font>
    <font>
      <i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Times New Roman"/>
      <family val="1"/>
    </font>
    <font>
      <b/>
      <sz val="12"/>
      <color theme="1"/>
      <name val="Calibri"/>
      <family val="2"/>
      <scheme val="minor"/>
    </font>
    <font>
      <b/>
      <sz val="12"/>
      <color rgb="FF22222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/>
    <xf numFmtId="0" fontId="1" fillId="0" borderId="8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47" fontId="1" fillId="0" borderId="1" xfId="0" applyNumberFormat="1" applyFont="1" applyBorder="1" applyAlignment="1">
      <alignment horizontal="center"/>
    </xf>
    <xf numFmtId="47" fontId="1" fillId="0" borderId="0" xfId="0" applyNumberFormat="1" applyFont="1" applyBorder="1" applyAlignment="1">
      <alignment horizontal="center"/>
    </xf>
    <xf numFmtId="47" fontId="0" fillId="0" borderId="0" xfId="0" applyNumberFormat="1" applyBorder="1" applyAlignment="1">
      <alignment horizontal="center"/>
    </xf>
    <xf numFmtId="47" fontId="1" fillId="0" borderId="8" xfId="0" applyNumberFormat="1" applyFont="1" applyBorder="1" applyAlignment="1">
      <alignment horizontal="center"/>
    </xf>
    <xf numFmtId="47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47" fontId="1" fillId="0" borderId="0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0" xfId="0" applyFont="1" applyAlignment="1">
      <alignment horizontal="left" vertical="center"/>
    </xf>
    <xf numFmtId="47" fontId="1" fillId="0" borderId="0" xfId="0" applyNumberFormat="1" applyFont="1" applyBorder="1"/>
    <xf numFmtId="47" fontId="1" fillId="0" borderId="1" xfId="0" applyNumberFormat="1" applyFont="1" applyFill="1" applyBorder="1" applyAlignment="1">
      <alignment horizontal="center"/>
    </xf>
    <xf numFmtId="0" fontId="1" fillId="0" borderId="17" xfId="0" applyFont="1" applyBorder="1"/>
    <xf numFmtId="0" fontId="1" fillId="0" borderId="21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47" fontId="1" fillId="0" borderId="17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6" fillId="0" borderId="1" xfId="0" applyFont="1" applyBorder="1" applyAlignment="1">
      <alignment vertical="top" wrapText="1"/>
    </xf>
    <xf numFmtId="0" fontId="1" fillId="0" borderId="24" xfId="0" applyFont="1" applyBorder="1"/>
    <xf numFmtId="0" fontId="1" fillId="0" borderId="22" xfId="0" applyFont="1" applyBorder="1" applyAlignment="1">
      <alignment horizontal="center"/>
    </xf>
    <xf numFmtId="0" fontId="6" fillId="3" borderId="1" xfId="0" applyFont="1" applyFill="1" applyBorder="1" applyAlignment="1">
      <alignment vertical="top" wrapText="1"/>
    </xf>
    <xf numFmtId="0" fontId="6" fillId="0" borderId="24" xfId="0" applyFont="1" applyBorder="1" applyAlignment="1">
      <alignment vertical="top" wrapText="1"/>
    </xf>
    <xf numFmtId="0" fontId="6" fillId="0" borderId="1" xfId="0" applyNumberFormat="1" applyFont="1" applyBorder="1" applyAlignment="1">
      <alignment vertical="top" wrapText="1"/>
    </xf>
    <xf numFmtId="0" fontId="7" fillId="0" borderId="1" xfId="0" applyFont="1" applyBorder="1"/>
    <xf numFmtId="0" fontId="8" fillId="2" borderId="14" xfId="0" applyFont="1" applyFill="1" applyBorder="1" applyAlignment="1">
      <alignment horizontal="center" vertical="center" textRotation="90"/>
    </xf>
    <xf numFmtId="0" fontId="1" fillId="0" borderId="20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8" fillId="2" borderId="14" xfId="0" applyFont="1" applyFill="1" applyBorder="1" applyAlignment="1">
      <alignment horizontal="center" vertical="center" textRotation="90" wrapText="1"/>
    </xf>
    <xf numFmtId="0" fontId="11" fillId="0" borderId="0" xfId="0" applyFont="1"/>
    <xf numFmtId="0" fontId="1" fillId="0" borderId="7" xfId="0" applyFont="1" applyBorder="1" applyAlignment="1">
      <alignment horizontal="center"/>
    </xf>
    <xf numFmtId="47" fontId="1" fillId="0" borderId="8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/>
    <xf numFmtId="0" fontId="1" fillId="0" borderId="30" xfId="0" applyFont="1" applyBorder="1" applyAlignment="1">
      <alignment horizontal="center"/>
    </xf>
    <xf numFmtId="0" fontId="1" fillId="0" borderId="7" xfId="0" applyFont="1" applyBorder="1" applyAlignment="1">
      <alignment wrapText="1"/>
    </xf>
    <xf numFmtId="0" fontId="6" fillId="3" borderId="8" xfId="0" applyFont="1" applyFill="1" applyBorder="1" applyAlignment="1">
      <alignment vertical="top" wrapText="1"/>
    </xf>
    <xf numFmtId="0" fontId="1" fillId="0" borderId="7" xfId="0" applyFont="1" applyFill="1" applyBorder="1" applyAlignment="1">
      <alignment horizontal="center"/>
    </xf>
    <xf numFmtId="0" fontId="7" fillId="0" borderId="8" xfId="0" applyFont="1" applyBorder="1"/>
    <xf numFmtId="0" fontId="1" fillId="0" borderId="8" xfId="0" applyFont="1" applyFill="1" applyBorder="1" applyAlignment="1">
      <alignment horizontal="center"/>
    </xf>
    <xf numFmtId="47" fontId="1" fillId="0" borderId="8" xfId="0" applyNumberFormat="1" applyFont="1" applyFill="1" applyBorder="1" applyAlignment="1">
      <alignment horizontal="center"/>
    </xf>
    <xf numFmtId="0" fontId="1" fillId="0" borderId="18" xfId="0" applyFont="1" applyBorder="1" applyAlignment="1">
      <alignment wrapText="1"/>
    </xf>
    <xf numFmtId="0" fontId="6" fillId="3" borderId="24" xfId="0" applyFont="1" applyFill="1" applyBorder="1" applyAlignment="1">
      <alignment vertical="top" wrapText="1"/>
    </xf>
    <xf numFmtId="0" fontId="1" fillId="0" borderId="24" xfId="0" applyFont="1" applyBorder="1" applyAlignment="1">
      <alignment horizontal="center"/>
    </xf>
    <xf numFmtId="47" fontId="1" fillId="0" borderId="24" xfId="0" applyNumberFormat="1" applyFont="1" applyBorder="1" applyAlignment="1">
      <alignment horizontal="center"/>
    </xf>
    <xf numFmtId="0" fontId="11" fillId="0" borderId="0" xfId="0" applyFont="1" applyBorder="1"/>
    <xf numFmtId="47" fontId="11" fillId="0" borderId="0" xfId="0" applyNumberFormat="1" applyFont="1"/>
    <xf numFmtId="0" fontId="12" fillId="0" borderId="0" xfId="0" applyFont="1" applyAlignment="1">
      <alignment horizontal="center"/>
    </xf>
    <xf numFmtId="0" fontId="6" fillId="0" borderId="17" xfId="0" applyFont="1" applyBorder="1" applyAlignment="1">
      <alignment vertical="top" wrapText="1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6" fillId="0" borderId="17" xfId="0" applyFont="1" applyBorder="1"/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textRotation="90"/>
    </xf>
    <xf numFmtId="0" fontId="2" fillId="0" borderId="14" xfId="0" applyFont="1" applyBorder="1" applyAlignment="1">
      <alignment horizontal="center" vertical="center" textRotation="90"/>
    </xf>
    <xf numFmtId="0" fontId="2" fillId="0" borderId="0" xfId="0" applyFont="1"/>
    <xf numFmtId="0" fontId="14" fillId="0" borderId="0" xfId="0" applyFont="1"/>
    <xf numFmtId="0" fontId="7" fillId="0" borderId="24" xfId="0" applyFont="1" applyBorder="1"/>
    <xf numFmtId="0" fontId="1" fillId="0" borderId="33" xfId="0" applyFont="1" applyFill="1" applyBorder="1" applyAlignment="1">
      <alignment horizontal="center"/>
    </xf>
    <xf numFmtId="0" fontId="6" fillId="0" borderId="29" xfId="0" applyFont="1" applyBorder="1" applyAlignment="1">
      <alignment vertical="top" wrapText="1"/>
    </xf>
    <xf numFmtId="0" fontId="1" fillId="0" borderId="29" xfId="0" applyFont="1" applyFill="1" applyBorder="1" applyAlignment="1">
      <alignment horizontal="center"/>
    </xf>
    <xf numFmtId="47" fontId="1" fillId="0" borderId="29" xfId="0" applyNumberFormat="1" applyFont="1" applyBorder="1" applyAlignment="1">
      <alignment horizontal="center"/>
    </xf>
    <xf numFmtId="47" fontId="1" fillId="0" borderId="29" xfId="0" applyNumberFormat="1" applyFont="1" applyFill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47" fontId="1" fillId="0" borderId="17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47" fontId="1" fillId="0" borderId="24" xfId="0" applyNumberFormat="1" applyFont="1" applyBorder="1" applyAlignment="1">
      <alignment horizontal="center" vertical="center"/>
    </xf>
    <xf numFmtId="0" fontId="1" fillId="0" borderId="29" xfId="0" applyFont="1" applyBorder="1" applyAlignment="1">
      <alignment horizontal="center"/>
    </xf>
    <xf numFmtId="47" fontId="1" fillId="0" borderId="29" xfId="0" applyNumberFormat="1" applyFont="1" applyBorder="1" applyAlignment="1">
      <alignment horizontal="center" vertical="center"/>
    </xf>
    <xf numFmtId="0" fontId="1" fillId="0" borderId="20" xfId="0" applyFont="1" applyBorder="1"/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1" fillId="0" borderId="18" xfId="0" applyFont="1" applyBorder="1"/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47" fontId="1" fillId="0" borderId="41" xfId="0" applyNumberFormat="1" applyFont="1" applyBorder="1" applyAlignment="1">
      <alignment horizontal="center"/>
    </xf>
    <xf numFmtId="47" fontId="1" fillId="0" borderId="6" xfId="0" applyNumberFormat="1" applyFont="1" applyBorder="1" applyAlignment="1">
      <alignment horizontal="center"/>
    </xf>
    <xf numFmtId="47" fontId="1" fillId="0" borderId="42" xfId="0" applyNumberFormat="1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47" fontId="1" fillId="0" borderId="46" xfId="0" applyNumberFormat="1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14" xfId="0" applyFont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 textRotation="90"/>
    </xf>
    <xf numFmtId="0" fontId="13" fillId="2" borderId="15" xfId="0" applyFont="1" applyFill="1" applyBorder="1" applyAlignment="1">
      <alignment horizontal="center" vertical="center" textRotation="90"/>
    </xf>
    <xf numFmtId="0" fontId="13" fillId="0" borderId="13" xfId="0" applyFont="1" applyBorder="1" applyAlignment="1">
      <alignment horizontal="center" vertical="center" textRotation="90"/>
    </xf>
    <xf numFmtId="0" fontId="13" fillId="0" borderId="14" xfId="0" applyFont="1" applyBorder="1" applyAlignment="1">
      <alignment horizontal="center" vertical="center" textRotation="90"/>
    </xf>
    <xf numFmtId="0" fontId="2" fillId="0" borderId="0" xfId="0" applyFont="1" applyBorder="1"/>
    <xf numFmtId="0" fontId="12" fillId="0" borderId="0" xfId="0" applyFont="1"/>
    <xf numFmtId="0" fontId="2" fillId="0" borderId="2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/>
    </xf>
    <xf numFmtId="0" fontId="13" fillId="0" borderId="15" xfId="0" applyFont="1" applyBorder="1" applyAlignment="1">
      <alignment horizontal="center" vertical="center" textRotation="90"/>
    </xf>
    <xf numFmtId="0" fontId="13" fillId="0" borderId="28" xfId="0" applyFont="1" applyBorder="1" applyAlignment="1">
      <alignment horizontal="center" vertical="center" textRotation="90"/>
    </xf>
    <xf numFmtId="0" fontId="2" fillId="0" borderId="45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 textRotation="90"/>
    </xf>
    <xf numFmtId="0" fontId="2" fillId="0" borderId="28" xfId="0" applyFont="1" applyBorder="1" applyAlignment="1">
      <alignment horizontal="center" vertical="center" textRotation="90"/>
    </xf>
    <xf numFmtId="47" fontId="1" fillId="0" borderId="47" xfId="0" applyNumberFormat="1" applyFont="1" applyBorder="1" applyAlignment="1">
      <alignment horizontal="center"/>
    </xf>
    <xf numFmtId="0" fontId="2" fillId="0" borderId="28" xfId="0" applyFont="1" applyFill="1" applyBorder="1" applyAlignment="1">
      <alignment horizontal="center" vertical="center" textRotation="90"/>
    </xf>
    <xf numFmtId="47" fontId="1" fillId="0" borderId="47" xfId="0" applyNumberFormat="1" applyFont="1" applyFill="1" applyBorder="1" applyAlignment="1">
      <alignment horizontal="center"/>
    </xf>
    <xf numFmtId="47" fontId="1" fillId="0" borderId="6" xfId="0" applyNumberFormat="1" applyFont="1" applyFill="1" applyBorder="1" applyAlignment="1">
      <alignment horizontal="center"/>
    </xf>
    <xf numFmtId="47" fontId="1" fillId="0" borderId="42" xfId="0" applyNumberFormat="1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0" fontId="1" fillId="0" borderId="33" xfId="0" applyFont="1" applyBorder="1"/>
    <xf numFmtId="47" fontId="1" fillId="0" borderId="34" xfId="0" applyNumberFormat="1" applyFont="1" applyBorder="1" applyAlignment="1">
      <alignment horizontal="center"/>
    </xf>
    <xf numFmtId="47" fontId="1" fillId="0" borderId="4" xfId="0" applyNumberFormat="1" applyFont="1" applyBorder="1" applyAlignment="1">
      <alignment horizontal="center"/>
    </xf>
    <xf numFmtId="47" fontId="1" fillId="0" borderId="9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28" xfId="0" applyFont="1" applyBorder="1" applyAlignment="1">
      <alignment horizontal="center" vertical="center" textRotation="90" wrapText="1"/>
    </xf>
    <xf numFmtId="0" fontId="1" fillId="0" borderId="43" xfId="0" applyFont="1" applyFill="1" applyBorder="1" applyAlignment="1">
      <alignment horizontal="center"/>
    </xf>
    <xf numFmtId="0" fontId="1" fillId="0" borderId="44" xfId="0" applyFont="1" applyFill="1" applyBorder="1" applyAlignment="1">
      <alignment horizontal="center"/>
    </xf>
    <xf numFmtId="0" fontId="1" fillId="0" borderId="45" xfId="0" applyFont="1" applyFill="1" applyBorder="1" applyAlignment="1">
      <alignment horizontal="center"/>
    </xf>
    <xf numFmtId="0" fontId="14" fillId="0" borderId="0" xfId="0" applyFont="1" applyBorder="1"/>
    <xf numFmtId="47" fontId="11" fillId="0" borderId="0" xfId="0" applyNumberFormat="1" applyFont="1" applyBorder="1"/>
    <xf numFmtId="0" fontId="4" fillId="0" borderId="0" xfId="0" applyFont="1" applyAlignment="1"/>
    <xf numFmtId="0" fontId="3" fillId="0" borderId="0" xfId="0" applyFont="1" applyBorder="1" applyAlignment="1"/>
    <xf numFmtId="0" fontId="5" fillId="0" borderId="0" xfId="0" applyFont="1" applyBorder="1" applyAlignment="1"/>
    <xf numFmtId="0" fontId="15" fillId="0" borderId="1" xfId="0" applyFont="1" applyBorder="1"/>
    <xf numFmtId="0" fontId="2" fillId="0" borderId="1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7" xfId="0" applyFont="1" applyBorder="1" applyAlignment="1">
      <alignment vertical="top" wrapText="1"/>
    </xf>
    <xf numFmtId="0" fontId="2" fillId="0" borderId="17" xfId="0" applyFont="1" applyBorder="1"/>
    <xf numFmtId="0" fontId="2" fillId="3" borderId="1" xfId="0" applyFont="1" applyFill="1" applyBorder="1" applyAlignment="1">
      <alignment vertical="top" wrapText="1"/>
    </xf>
    <xf numFmtId="0" fontId="2" fillId="0" borderId="1" xfId="0" applyFont="1" applyBorder="1"/>
    <xf numFmtId="0" fontId="2" fillId="0" borderId="1" xfId="0" applyFont="1" applyBorder="1" applyAlignment="1">
      <alignment vertical="top" wrapText="1"/>
    </xf>
    <xf numFmtId="0" fontId="2" fillId="0" borderId="24" xfId="0" applyFont="1" applyBorder="1" applyAlignment="1">
      <alignment vertical="top" wrapText="1"/>
    </xf>
    <xf numFmtId="0" fontId="2" fillId="0" borderId="24" xfId="0" applyFont="1" applyBorder="1" applyAlignment="1">
      <alignment horizontal="left"/>
    </xf>
    <xf numFmtId="0" fontId="2" fillId="0" borderId="19" xfId="0" applyFont="1" applyBorder="1"/>
    <xf numFmtId="0" fontId="2" fillId="0" borderId="8" xfId="0" applyFont="1" applyBorder="1" applyAlignment="1">
      <alignment horizontal="left"/>
    </xf>
    <xf numFmtId="0" fontId="2" fillId="3" borderId="24" xfId="0" applyFont="1" applyFill="1" applyBorder="1" applyAlignment="1">
      <alignment vertical="top" wrapText="1"/>
    </xf>
    <xf numFmtId="0" fontId="2" fillId="0" borderId="29" xfId="0" applyFont="1" applyBorder="1"/>
    <xf numFmtId="0" fontId="2" fillId="0" borderId="24" xfId="0" applyFont="1" applyBorder="1"/>
    <xf numFmtId="0" fontId="2" fillId="0" borderId="8" xfId="0" applyFont="1" applyBorder="1"/>
    <xf numFmtId="0" fontId="9" fillId="0" borderId="35" xfId="0" applyFont="1" applyBorder="1" applyAlignment="1">
      <alignment horizontal="center"/>
    </xf>
    <xf numFmtId="0" fontId="1" fillId="0" borderId="0" xfId="0" applyFont="1" applyAlignment="1"/>
    <xf numFmtId="0" fontId="2" fillId="0" borderId="0" xfId="0" applyFont="1" applyAlignment="1"/>
    <xf numFmtId="0" fontId="1" fillId="0" borderId="0" xfId="0" applyFont="1" applyBorder="1" applyAlignment="1"/>
    <xf numFmtId="0" fontId="9" fillId="0" borderId="0" xfId="0" applyFont="1" applyBorder="1" applyAlignment="1"/>
    <xf numFmtId="0" fontId="11" fillId="0" borderId="0" xfId="0" applyFont="1" applyAlignment="1">
      <alignment wrapText="1"/>
    </xf>
    <xf numFmtId="0" fontId="11" fillId="0" borderId="7" xfId="0" applyFont="1" applyBorder="1"/>
    <xf numFmtId="0" fontId="11" fillId="0" borderId="0" xfId="0" applyFont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3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3"/>
  <sheetViews>
    <sheetView tabSelected="1" zoomScale="89" zoomScaleNormal="89" workbookViewId="0">
      <selection activeCell="U6" sqref="U6"/>
    </sheetView>
  </sheetViews>
  <sheetFormatPr defaultRowHeight="15.75" x14ac:dyDescent="0.25"/>
  <cols>
    <col min="1" max="1" width="4.7109375" style="5" customWidth="1"/>
    <col min="2" max="2" width="41.42578125" style="5" customWidth="1"/>
    <col min="3" max="4" width="4" style="5" customWidth="1"/>
    <col min="5" max="7" width="4" style="45" customWidth="1"/>
    <col min="8" max="10" width="4" style="5" customWidth="1"/>
    <col min="11" max="11" width="4.7109375" style="5" hidden="1" customWidth="1"/>
    <col min="12" max="12" width="8.85546875" style="5" customWidth="1"/>
    <col min="13" max="13" width="3.85546875" style="5" customWidth="1"/>
    <col min="14" max="15" width="9.140625" style="5"/>
    <col min="16" max="16" width="7" style="5" customWidth="1"/>
    <col min="17" max="18" width="9.140625" style="70"/>
    <col min="19" max="16384" width="9.140625" style="49"/>
  </cols>
  <sheetData>
    <row r="1" spans="1:18" x14ac:dyDescent="0.25">
      <c r="A1" s="54" t="s">
        <v>28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176"/>
      <c r="R1" s="176"/>
    </row>
    <row r="2" spans="1:18" x14ac:dyDescent="0.25">
      <c r="A2" s="55" t="s">
        <v>27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177"/>
      <c r="R2" s="177"/>
    </row>
    <row r="3" spans="1:18" x14ac:dyDescent="0.25">
      <c r="A3" s="57" t="s">
        <v>128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178"/>
      <c r="R3" s="178"/>
    </row>
    <row r="4" spans="1:18" ht="16.5" thickBot="1" x14ac:dyDescent="0.3">
      <c r="A4" s="175" t="s">
        <v>129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9"/>
      <c r="R4" s="179"/>
    </row>
    <row r="5" spans="1:18" s="154" customFormat="1" ht="98.25" customHeight="1" thickBot="1" x14ac:dyDescent="0.3">
      <c r="A5" s="81" t="s">
        <v>133</v>
      </c>
      <c r="B5" s="124" t="s">
        <v>134</v>
      </c>
      <c r="C5" s="41" t="s">
        <v>16</v>
      </c>
      <c r="D5" s="41" t="s">
        <v>10</v>
      </c>
      <c r="E5" s="41" t="s">
        <v>7</v>
      </c>
      <c r="F5" s="41" t="s">
        <v>14</v>
      </c>
      <c r="G5" s="41" t="s">
        <v>10</v>
      </c>
      <c r="H5" s="41" t="s">
        <v>9</v>
      </c>
      <c r="I5" s="41" t="s">
        <v>11</v>
      </c>
      <c r="J5" s="41" t="s">
        <v>12</v>
      </c>
      <c r="K5" s="82"/>
      <c r="L5" s="83" t="s">
        <v>1</v>
      </c>
      <c r="M5" s="83" t="s">
        <v>8</v>
      </c>
      <c r="N5" s="83" t="s">
        <v>2</v>
      </c>
      <c r="O5" s="137" t="s">
        <v>3</v>
      </c>
      <c r="P5" s="138" t="s">
        <v>4</v>
      </c>
    </row>
    <row r="6" spans="1:18" ht="16.5" customHeight="1" thickBot="1" x14ac:dyDescent="0.3">
      <c r="A6" s="184" t="s">
        <v>23</v>
      </c>
      <c r="B6" s="185"/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5"/>
      <c r="P6" s="186"/>
    </row>
    <row r="7" spans="1:18" x14ac:dyDescent="0.25">
      <c r="A7" s="29">
        <v>1</v>
      </c>
      <c r="B7" s="162" t="s">
        <v>29</v>
      </c>
      <c r="C7" s="27"/>
      <c r="D7" s="27"/>
      <c r="E7" s="27"/>
      <c r="F7" s="27"/>
      <c r="G7" s="27"/>
      <c r="H7" s="27"/>
      <c r="I7" s="27"/>
      <c r="J7" s="27"/>
      <c r="K7" s="27"/>
      <c r="L7" s="30">
        <v>4.6053240740740742E-3</v>
      </c>
      <c r="M7" s="27">
        <f>SUM(C7:J7)</f>
        <v>0</v>
      </c>
      <c r="N7" s="30">
        <f>M7*0.2*0.00115741</f>
        <v>0</v>
      </c>
      <c r="O7" s="111">
        <f>L7+N7</f>
        <v>4.6053240740740742E-3</v>
      </c>
      <c r="P7" s="183" t="s">
        <v>130</v>
      </c>
    </row>
    <row r="8" spans="1:18" x14ac:dyDescent="0.25">
      <c r="A8" s="20">
        <v>2</v>
      </c>
      <c r="B8" s="34" t="s">
        <v>19</v>
      </c>
      <c r="C8" s="4"/>
      <c r="D8" s="4"/>
      <c r="E8" s="4"/>
      <c r="F8" s="4"/>
      <c r="G8" s="4"/>
      <c r="H8" s="4"/>
      <c r="I8" s="4">
        <v>2</v>
      </c>
      <c r="J8" s="4">
        <v>3</v>
      </c>
      <c r="K8" s="4"/>
      <c r="L8" s="9">
        <v>4.33125E-3</v>
      </c>
      <c r="M8" s="4">
        <f>SUM(C8:J8)</f>
        <v>5</v>
      </c>
      <c r="N8" s="9">
        <f>M8*0.2*0.00115741</f>
        <v>1.15741E-3</v>
      </c>
      <c r="O8" s="112">
        <f>L8+N8</f>
        <v>5.4886600000000002E-3</v>
      </c>
      <c r="P8" s="117">
        <v>7</v>
      </c>
    </row>
    <row r="9" spans="1:18" x14ac:dyDescent="0.25">
      <c r="A9" s="20">
        <v>3</v>
      </c>
      <c r="B9" s="34" t="s">
        <v>30</v>
      </c>
      <c r="C9" s="4"/>
      <c r="D9" s="4"/>
      <c r="E9" s="4">
        <v>3</v>
      </c>
      <c r="F9" s="4"/>
      <c r="G9" s="4"/>
      <c r="H9" s="4">
        <v>1</v>
      </c>
      <c r="I9" s="4">
        <v>2</v>
      </c>
      <c r="J9" s="4"/>
      <c r="K9" s="4"/>
      <c r="L9" s="9">
        <v>4.6170138888888893E-3</v>
      </c>
      <c r="M9" s="4">
        <f>SUM(C9:J9)</f>
        <v>6</v>
      </c>
      <c r="N9" s="9">
        <f>M9*0.2*0.00115741</f>
        <v>1.3888920000000003E-3</v>
      </c>
      <c r="O9" s="112">
        <f>L9+N9</f>
        <v>6.0059058888888893E-3</v>
      </c>
      <c r="P9" s="117">
        <v>9</v>
      </c>
    </row>
    <row r="10" spans="1:18" x14ac:dyDescent="0.25">
      <c r="A10" s="20">
        <v>4</v>
      </c>
      <c r="B10" s="34" t="s">
        <v>31</v>
      </c>
      <c r="C10" s="4"/>
      <c r="D10" s="4"/>
      <c r="E10" s="4"/>
      <c r="F10" s="4"/>
      <c r="G10" s="4"/>
      <c r="H10" s="4"/>
      <c r="I10" s="4"/>
      <c r="J10" s="4"/>
      <c r="K10" s="4"/>
      <c r="L10" s="9">
        <v>5.0259259259259259E-3</v>
      </c>
      <c r="M10" s="4">
        <f>SUM(C10:J10)</f>
        <v>0</v>
      </c>
      <c r="N10" s="9">
        <f>M10*0.2*0.00115741</f>
        <v>0</v>
      </c>
      <c r="O10" s="112">
        <f>L10+N10</f>
        <v>5.0259259259259259E-3</v>
      </c>
      <c r="P10" s="117">
        <v>4</v>
      </c>
      <c r="R10" s="155"/>
    </row>
    <row r="11" spans="1:18" x14ac:dyDescent="0.25">
      <c r="A11" s="20">
        <v>5</v>
      </c>
      <c r="B11" s="34" t="s">
        <v>32</v>
      </c>
      <c r="C11" s="4"/>
      <c r="D11" s="4"/>
      <c r="E11" s="4"/>
      <c r="F11" s="4"/>
      <c r="G11" s="4"/>
      <c r="H11" s="4"/>
      <c r="I11" s="4"/>
      <c r="J11" s="4">
        <v>2</v>
      </c>
      <c r="K11" s="4"/>
      <c r="L11" s="9">
        <v>5.9466435185185186E-3</v>
      </c>
      <c r="M11" s="4">
        <f>SUM(C11:J11)</f>
        <v>2</v>
      </c>
      <c r="N11" s="9">
        <f>M11*0.2*0.00115741</f>
        <v>4.6296400000000001E-4</v>
      </c>
      <c r="O11" s="112">
        <f>L11+N11</f>
        <v>6.4096075185185184E-3</v>
      </c>
      <c r="P11" s="117">
        <v>10</v>
      </c>
    </row>
    <row r="12" spans="1:18" x14ac:dyDescent="0.25">
      <c r="A12" s="20">
        <v>6</v>
      </c>
      <c r="B12" s="34" t="s">
        <v>33</v>
      </c>
      <c r="C12" s="4"/>
      <c r="D12" s="4"/>
      <c r="E12" s="4">
        <v>3</v>
      </c>
      <c r="F12" s="4">
        <v>1</v>
      </c>
      <c r="G12" s="4"/>
      <c r="H12" s="4">
        <v>1</v>
      </c>
      <c r="I12" s="4"/>
      <c r="J12" s="4">
        <v>4</v>
      </c>
      <c r="K12" s="4"/>
      <c r="L12" s="9">
        <v>5.8934027777777778E-3</v>
      </c>
      <c r="M12" s="4">
        <f>SUM(C12:J12)</f>
        <v>9</v>
      </c>
      <c r="N12" s="9">
        <f>M12*0.2*0.00115741</f>
        <v>2.0833380000000001E-3</v>
      </c>
      <c r="O12" s="112">
        <f>L12+N12</f>
        <v>7.9767407777777775E-3</v>
      </c>
      <c r="P12" s="117">
        <v>14</v>
      </c>
      <c r="R12" s="155"/>
    </row>
    <row r="13" spans="1:18" x14ac:dyDescent="0.25">
      <c r="A13" s="20">
        <v>7</v>
      </c>
      <c r="B13" s="34" t="s">
        <v>34</v>
      </c>
      <c r="C13" s="4"/>
      <c r="D13" s="4"/>
      <c r="E13" s="4"/>
      <c r="F13" s="4"/>
      <c r="G13" s="4"/>
      <c r="H13" s="4"/>
      <c r="I13" s="4">
        <v>3</v>
      </c>
      <c r="J13" s="4">
        <v>8</v>
      </c>
      <c r="K13" s="4"/>
      <c r="L13" s="9">
        <v>4.7380787037037035E-3</v>
      </c>
      <c r="M13" s="4">
        <f>SUM(C13:J13)</f>
        <v>11</v>
      </c>
      <c r="N13" s="9">
        <f>M13*0.2*0.00115741</f>
        <v>2.5463020000000003E-3</v>
      </c>
      <c r="O13" s="112">
        <f>L13+N13</f>
        <v>7.2843807037037038E-3</v>
      </c>
      <c r="P13" s="117">
        <v>13</v>
      </c>
    </row>
    <row r="14" spans="1:18" x14ac:dyDescent="0.25">
      <c r="A14" s="20">
        <v>8</v>
      </c>
      <c r="B14" s="34" t="s">
        <v>35</v>
      </c>
      <c r="C14" s="4"/>
      <c r="D14" s="4"/>
      <c r="E14" s="4"/>
      <c r="F14" s="4"/>
      <c r="G14" s="4"/>
      <c r="H14" s="4"/>
      <c r="I14" s="4">
        <v>2</v>
      </c>
      <c r="J14" s="4">
        <v>8</v>
      </c>
      <c r="K14" s="4"/>
      <c r="L14" s="9">
        <v>7.7476851851851847E-3</v>
      </c>
      <c r="M14" s="4">
        <f>SUM(C14:J14)</f>
        <v>10</v>
      </c>
      <c r="N14" s="9">
        <f>M14*0.2*0.00115741</f>
        <v>2.31482E-3</v>
      </c>
      <c r="O14" s="112">
        <f>L14+N14</f>
        <v>1.0062505185185184E-2</v>
      </c>
      <c r="P14" s="117">
        <v>19</v>
      </c>
    </row>
    <row r="15" spans="1:18" x14ac:dyDescent="0.25">
      <c r="A15" s="20">
        <v>9</v>
      </c>
      <c r="B15" s="161" t="s">
        <v>138</v>
      </c>
      <c r="C15" s="4"/>
      <c r="D15" s="4"/>
      <c r="E15" s="4"/>
      <c r="F15" s="4"/>
      <c r="G15" s="4"/>
      <c r="H15" s="4"/>
      <c r="I15" s="4">
        <v>5</v>
      </c>
      <c r="J15" s="4"/>
      <c r="K15" s="4"/>
      <c r="L15" s="9">
        <v>3.7511574074074075E-3</v>
      </c>
      <c r="M15" s="4">
        <f>SUM(C15:J15)</f>
        <v>5</v>
      </c>
      <c r="N15" s="9">
        <f>M15*0.2*0.00115741</f>
        <v>1.15741E-3</v>
      </c>
      <c r="O15" s="112">
        <f>L15+N15</f>
        <v>4.9085674074074073E-3</v>
      </c>
      <c r="P15" s="115" t="s">
        <v>132</v>
      </c>
    </row>
    <row r="16" spans="1:18" x14ac:dyDescent="0.25">
      <c r="A16" s="20">
        <v>10</v>
      </c>
      <c r="B16" s="34" t="s">
        <v>36</v>
      </c>
      <c r="C16" s="4">
        <v>1</v>
      </c>
      <c r="D16" s="4"/>
      <c r="E16" s="4"/>
      <c r="F16" s="4"/>
      <c r="G16" s="4"/>
      <c r="H16" s="4">
        <v>1</v>
      </c>
      <c r="I16" s="4"/>
      <c r="J16" s="4"/>
      <c r="K16" s="4"/>
      <c r="L16" s="9">
        <v>8.687152777777778E-3</v>
      </c>
      <c r="M16" s="4">
        <f>SUM(C16:J16)</f>
        <v>2</v>
      </c>
      <c r="N16" s="9">
        <f>M16*0.2*0.00115741</f>
        <v>4.6296400000000001E-4</v>
      </c>
      <c r="O16" s="112">
        <f>L16+N16</f>
        <v>9.1501167777777778E-3</v>
      </c>
      <c r="P16" s="117">
        <v>17</v>
      </c>
    </row>
    <row r="17" spans="1:16" x14ac:dyDescent="0.25">
      <c r="A17" s="20">
        <v>11</v>
      </c>
      <c r="B17" s="34" t="s">
        <v>37</v>
      </c>
      <c r="C17" s="4"/>
      <c r="D17" s="4"/>
      <c r="E17" s="4"/>
      <c r="F17" s="4"/>
      <c r="G17" s="4"/>
      <c r="H17" s="4"/>
      <c r="I17" s="4">
        <v>2</v>
      </c>
      <c r="J17" s="4">
        <v>5</v>
      </c>
      <c r="K17" s="4"/>
      <c r="L17" s="9">
        <v>1.0487847222222221E-2</v>
      </c>
      <c r="M17" s="4">
        <f>SUM(C17:J17)</f>
        <v>7</v>
      </c>
      <c r="N17" s="9">
        <f>M17*0.2*0.00115741</f>
        <v>1.6203740000000002E-3</v>
      </c>
      <c r="O17" s="112">
        <f>L17+N17</f>
        <v>1.2108221222222222E-2</v>
      </c>
      <c r="P17" s="117">
        <v>21</v>
      </c>
    </row>
    <row r="18" spans="1:16" x14ac:dyDescent="0.25">
      <c r="A18" s="20">
        <v>12</v>
      </c>
      <c r="B18" s="34" t="s">
        <v>38</v>
      </c>
      <c r="C18" s="4"/>
      <c r="D18" s="4">
        <v>1</v>
      </c>
      <c r="E18" s="4">
        <v>3</v>
      </c>
      <c r="F18" s="4"/>
      <c r="G18" s="4"/>
      <c r="H18" s="4"/>
      <c r="I18" s="4">
        <v>7</v>
      </c>
      <c r="J18" s="4">
        <v>10</v>
      </c>
      <c r="K18" s="4"/>
      <c r="L18" s="9">
        <v>6.5422453703703693E-3</v>
      </c>
      <c r="M18" s="4">
        <f>SUM(C18:J18)</f>
        <v>21</v>
      </c>
      <c r="N18" s="9">
        <f>M18*0.2*0.00115741</f>
        <v>4.8611219999999998E-3</v>
      </c>
      <c r="O18" s="112">
        <f>L18+N18</f>
        <v>1.1403367370370369E-2</v>
      </c>
      <c r="P18" s="117">
        <v>20</v>
      </c>
    </row>
    <row r="19" spans="1:16" x14ac:dyDescent="0.25">
      <c r="A19" s="20">
        <v>13</v>
      </c>
      <c r="B19" s="34" t="s">
        <v>79</v>
      </c>
      <c r="C19" s="4"/>
      <c r="D19" s="4"/>
      <c r="E19" s="4"/>
      <c r="F19" s="4"/>
      <c r="G19" s="4"/>
      <c r="H19" s="4"/>
      <c r="I19" s="4">
        <v>5</v>
      </c>
      <c r="J19" s="4">
        <v>6</v>
      </c>
      <c r="K19" s="4"/>
      <c r="L19" s="9">
        <v>5.7126157407407403E-3</v>
      </c>
      <c r="M19" s="4">
        <f>SUM(C19:J19)</f>
        <v>11</v>
      </c>
      <c r="N19" s="9">
        <f>M19*0.2*0.00115741</f>
        <v>2.5463020000000003E-3</v>
      </c>
      <c r="O19" s="112">
        <f>L19+N19</f>
        <v>8.2589177407407406E-3</v>
      </c>
      <c r="P19" s="117">
        <v>15</v>
      </c>
    </row>
    <row r="20" spans="1:16" x14ac:dyDescent="0.25">
      <c r="A20" s="20">
        <v>14</v>
      </c>
      <c r="B20" s="34" t="s">
        <v>80</v>
      </c>
      <c r="C20" s="4"/>
      <c r="D20" s="4"/>
      <c r="E20" s="4"/>
      <c r="F20" s="4"/>
      <c r="G20" s="4"/>
      <c r="H20" s="4"/>
      <c r="I20" s="4">
        <v>3</v>
      </c>
      <c r="J20" s="4"/>
      <c r="K20" s="4"/>
      <c r="L20" s="9">
        <v>4.5035879629629627E-3</v>
      </c>
      <c r="M20" s="4">
        <f>SUM(C20:J20)</f>
        <v>3</v>
      </c>
      <c r="N20" s="9">
        <f>M20*0.2*0.00115741</f>
        <v>6.9444600000000015E-4</v>
      </c>
      <c r="O20" s="112">
        <f>L20+N20</f>
        <v>5.1980339629629632E-3</v>
      </c>
      <c r="P20" s="117">
        <v>6</v>
      </c>
    </row>
    <row r="21" spans="1:16" x14ac:dyDescent="0.25">
      <c r="A21" s="20">
        <v>15</v>
      </c>
      <c r="B21" s="34" t="s">
        <v>81</v>
      </c>
      <c r="C21" s="4"/>
      <c r="D21" s="4">
        <v>1</v>
      </c>
      <c r="E21" s="4"/>
      <c r="F21" s="4"/>
      <c r="G21" s="4"/>
      <c r="H21" s="4"/>
      <c r="I21" s="4">
        <v>3</v>
      </c>
      <c r="J21" s="4">
        <v>2</v>
      </c>
      <c r="K21" s="4"/>
      <c r="L21" s="9">
        <v>4.5039351851851855E-3</v>
      </c>
      <c r="M21" s="4">
        <f>SUM(C21:J21)</f>
        <v>6</v>
      </c>
      <c r="N21" s="9">
        <f>M21*0.2*0.00115741</f>
        <v>1.3888920000000003E-3</v>
      </c>
      <c r="O21" s="112">
        <f>L21+N21</f>
        <v>5.8928271851851855E-3</v>
      </c>
      <c r="P21" s="117">
        <v>8</v>
      </c>
    </row>
    <row r="22" spans="1:16" x14ac:dyDescent="0.25">
      <c r="A22" s="20">
        <v>16</v>
      </c>
      <c r="B22" s="159" t="s">
        <v>88</v>
      </c>
      <c r="C22" s="4">
        <v>1</v>
      </c>
      <c r="D22" s="4"/>
      <c r="E22" s="4"/>
      <c r="F22" s="4"/>
      <c r="G22" s="4"/>
      <c r="H22" s="4"/>
      <c r="I22" s="4"/>
      <c r="J22" s="4">
        <v>2</v>
      </c>
      <c r="K22" s="4"/>
      <c r="L22" s="9">
        <v>4.1944444444444442E-3</v>
      </c>
      <c r="M22" s="4">
        <f>SUM(C22:J22)</f>
        <v>3</v>
      </c>
      <c r="N22" s="9">
        <f>M22*0.2*0.00115741</f>
        <v>6.9444600000000015E-4</v>
      </c>
      <c r="O22" s="112">
        <f>L22+N22</f>
        <v>4.8888904444444447E-3</v>
      </c>
      <c r="P22" s="115" t="s">
        <v>131</v>
      </c>
    </row>
    <row r="23" spans="1:16" x14ac:dyDescent="0.25">
      <c r="A23" s="20">
        <v>17</v>
      </c>
      <c r="B23" s="40" t="s">
        <v>89</v>
      </c>
      <c r="C23" s="4">
        <v>1</v>
      </c>
      <c r="D23" s="4"/>
      <c r="E23" s="4"/>
      <c r="F23" s="4"/>
      <c r="G23" s="4"/>
      <c r="H23" s="4"/>
      <c r="I23" s="4">
        <v>1</v>
      </c>
      <c r="J23" s="4">
        <v>7</v>
      </c>
      <c r="K23" s="4"/>
      <c r="L23" s="9">
        <v>4.9285879629629627E-3</v>
      </c>
      <c r="M23" s="4">
        <f>SUM(C23:J23)</f>
        <v>9</v>
      </c>
      <c r="N23" s="9">
        <f>M23*0.2*0.00115741</f>
        <v>2.0833380000000001E-3</v>
      </c>
      <c r="O23" s="112">
        <f>L23+N23</f>
        <v>7.0119259629629633E-3</v>
      </c>
      <c r="P23" s="117">
        <v>11</v>
      </c>
    </row>
    <row r="24" spans="1:16" x14ac:dyDescent="0.25">
      <c r="A24" s="20">
        <v>18</v>
      </c>
      <c r="B24" s="40" t="s">
        <v>96</v>
      </c>
      <c r="C24" s="4"/>
      <c r="D24" s="4"/>
      <c r="E24" s="4"/>
      <c r="F24" s="4"/>
      <c r="G24" s="4"/>
      <c r="H24" s="4"/>
      <c r="I24" s="4">
        <v>2</v>
      </c>
      <c r="J24" s="4">
        <v>3</v>
      </c>
      <c r="K24" s="4"/>
      <c r="L24" s="9">
        <v>3.9569444444444444E-3</v>
      </c>
      <c r="M24" s="4">
        <f>SUM(C24:J24)</f>
        <v>5</v>
      </c>
      <c r="N24" s="9">
        <f>M24*0.2*0.00115741</f>
        <v>1.15741E-3</v>
      </c>
      <c r="O24" s="112">
        <f>L24+N24</f>
        <v>5.1143544444444446E-3</v>
      </c>
      <c r="P24" s="117">
        <v>5</v>
      </c>
    </row>
    <row r="25" spans="1:16" x14ac:dyDescent="0.25">
      <c r="A25" s="20">
        <v>19</v>
      </c>
      <c r="B25" s="40" t="s">
        <v>97</v>
      </c>
      <c r="C25" s="4"/>
      <c r="D25" s="4"/>
      <c r="E25" s="4"/>
      <c r="F25" s="4"/>
      <c r="G25" s="4"/>
      <c r="H25" s="4"/>
      <c r="I25" s="4">
        <v>6</v>
      </c>
      <c r="J25" s="4">
        <v>8</v>
      </c>
      <c r="K25" s="4"/>
      <c r="L25" s="9">
        <v>3.9365740740740741E-3</v>
      </c>
      <c r="M25" s="4">
        <f>SUM(C25:J25)</f>
        <v>14</v>
      </c>
      <c r="N25" s="9">
        <f>M25*0.2*0.00115741</f>
        <v>3.2407480000000003E-3</v>
      </c>
      <c r="O25" s="112">
        <f>L25+N25</f>
        <v>7.1773220740740749E-3</v>
      </c>
      <c r="P25" s="117">
        <v>12</v>
      </c>
    </row>
    <row r="26" spans="1:16" x14ac:dyDescent="0.25">
      <c r="A26" s="20">
        <v>20</v>
      </c>
      <c r="B26" s="40" t="s">
        <v>98</v>
      </c>
      <c r="C26" s="4"/>
      <c r="D26" s="4"/>
      <c r="E26" s="4">
        <v>1</v>
      </c>
      <c r="F26" s="4"/>
      <c r="G26" s="4">
        <v>2</v>
      </c>
      <c r="H26" s="4"/>
      <c r="I26" s="4">
        <v>9</v>
      </c>
      <c r="J26" s="4">
        <v>12</v>
      </c>
      <c r="K26" s="4"/>
      <c r="L26" s="9">
        <v>6.8881944444444442E-3</v>
      </c>
      <c r="M26" s="4">
        <f>SUM(C26:J26)</f>
        <v>24</v>
      </c>
      <c r="N26" s="9">
        <f>M26*0.2*0.00115741</f>
        <v>5.5555680000000012E-3</v>
      </c>
      <c r="O26" s="112">
        <f>L26+N26</f>
        <v>1.2443762444444445E-2</v>
      </c>
      <c r="P26" s="117">
        <v>22</v>
      </c>
    </row>
    <row r="27" spans="1:16" x14ac:dyDescent="0.25">
      <c r="A27" s="20">
        <v>21</v>
      </c>
      <c r="B27" s="40" t="s">
        <v>99</v>
      </c>
      <c r="C27" s="4"/>
      <c r="D27" s="4"/>
      <c r="E27" s="4"/>
      <c r="F27" s="4"/>
      <c r="G27" s="4"/>
      <c r="H27" s="4">
        <v>3</v>
      </c>
      <c r="I27" s="4">
        <v>3</v>
      </c>
      <c r="J27" s="4">
        <v>8</v>
      </c>
      <c r="K27" s="4"/>
      <c r="L27" s="9">
        <v>7.1712962962962963E-3</v>
      </c>
      <c r="M27" s="4">
        <f>SUM(C27:J27)</f>
        <v>14</v>
      </c>
      <c r="N27" s="9">
        <f>M27*0.2*0.00115741</f>
        <v>3.2407480000000003E-3</v>
      </c>
      <c r="O27" s="112">
        <f>L27+N27</f>
        <v>1.0412044296296297E-2</v>
      </c>
      <c r="P27" s="117">
        <v>18</v>
      </c>
    </row>
    <row r="28" spans="1:16" ht="16.5" thickBot="1" x14ac:dyDescent="0.3">
      <c r="A28" s="33">
        <v>22</v>
      </c>
      <c r="B28" s="86" t="s">
        <v>119</v>
      </c>
      <c r="C28" s="68">
        <v>1</v>
      </c>
      <c r="D28" s="68"/>
      <c r="E28" s="68"/>
      <c r="F28" s="68"/>
      <c r="G28" s="68"/>
      <c r="H28" s="68"/>
      <c r="I28" s="68">
        <v>5</v>
      </c>
      <c r="J28" s="68">
        <v>8</v>
      </c>
      <c r="K28" s="68"/>
      <c r="L28" s="69">
        <v>5.4644675925925928E-3</v>
      </c>
      <c r="M28" s="68">
        <f>SUM(C28:J28)</f>
        <v>14</v>
      </c>
      <c r="N28" s="69">
        <f>M28*0.2*0.00115741</f>
        <v>3.2407480000000003E-3</v>
      </c>
      <c r="O28" s="116">
        <f>L28+N28</f>
        <v>8.7052155925925936E-3</v>
      </c>
      <c r="P28" s="118">
        <v>16</v>
      </c>
    </row>
    <row r="29" spans="1:16" ht="16.5" thickBot="1" x14ac:dyDescent="0.3">
      <c r="A29" s="74" t="s">
        <v>24</v>
      </c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6"/>
    </row>
    <row r="30" spans="1:16" x14ac:dyDescent="0.25">
      <c r="A30" s="87">
        <v>1</v>
      </c>
      <c r="B30" s="88" t="s">
        <v>39</v>
      </c>
      <c r="C30" s="89"/>
      <c r="D30" s="89"/>
      <c r="E30" s="89"/>
      <c r="F30" s="89"/>
      <c r="G30" s="89"/>
      <c r="H30" s="89"/>
      <c r="I30" s="89"/>
      <c r="J30" s="89">
        <v>2</v>
      </c>
      <c r="K30" s="89"/>
      <c r="L30" s="90">
        <v>4.0710648148148147E-3</v>
      </c>
      <c r="M30" s="89">
        <f>SUM(C30:J30)</f>
        <v>2</v>
      </c>
      <c r="N30" s="91">
        <f>M30*0.2*0.00115741</f>
        <v>4.6296400000000001E-4</v>
      </c>
      <c r="O30" s="141">
        <f>L30+N30</f>
        <v>4.5340288148148144E-3</v>
      </c>
      <c r="P30" s="151">
        <v>4</v>
      </c>
    </row>
    <row r="31" spans="1:16" x14ac:dyDescent="0.25">
      <c r="A31" s="21">
        <v>2</v>
      </c>
      <c r="B31" s="34" t="s">
        <v>40</v>
      </c>
      <c r="C31" s="14"/>
      <c r="D31" s="14"/>
      <c r="E31" s="14"/>
      <c r="F31" s="14"/>
      <c r="G31" s="14"/>
      <c r="H31" s="14"/>
      <c r="I31" s="14"/>
      <c r="J31" s="14">
        <v>1</v>
      </c>
      <c r="K31" s="14"/>
      <c r="L31" s="9">
        <v>4.9511574074074076E-3</v>
      </c>
      <c r="M31" s="14">
        <f>SUM(C31:J31)</f>
        <v>1</v>
      </c>
      <c r="N31" s="24">
        <f>M31*0.2*0.00115741</f>
        <v>2.31482E-4</v>
      </c>
      <c r="O31" s="142">
        <f>L31+N31</f>
        <v>5.1826394074074075E-3</v>
      </c>
      <c r="P31" s="152">
        <v>8</v>
      </c>
    </row>
    <row r="32" spans="1:16" x14ac:dyDescent="0.25">
      <c r="A32" s="21">
        <v>3</v>
      </c>
      <c r="B32" s="34" t="s">
        <v>41</v>
      </c>
      <c r="C32" s="14"/>
      <c r="D32" s="14"/>
      <c r="E32" s="14"/>
      <c r="F32" s="14"/>
      <c r="G32" s="14"/>
      <c r="H32" s="14"/>
      <c r="I32" s="14"/>
      <c r="J32" s="14">
        <v>2</v>
      </c>
      <c r="K32" s="14"/>
      <c r="L32" s="9">
        <v>7.7723379629629635E-3</v>
      </c>
      <c r="M32" s="14">
        <f>SUM(C32:J32)</f>
        <v>2</v>
      </c>
      <c r="N32" s="24">
        <f>M32*0.2*0.00115741</f>
        <v>4.6296400000000001E-4</v>
      </c>
      <c r="O32" s="142">
        <f>L32+N32</f>
        <v>8.2353019629629633E-3</v>
      </c>
      <c r="P32" s="152">
        <v>18</v>
      </c>
    </row>
    <row r="33" spans="1:16" x14ac:dyDescent="0.25">
      <c r="A33" s="21">
        <v>4</v>
      </c>
      <c r="B33" s="34" t="s">
        <v>42</v>
      </c>
      <c r="C33" s="14"/>
      <c r="D33" s="14"/>
      <c r="E33" s="14">
        <v>3</v>
      </c>
      <c r="F33" s="14"/>
      <c r="G33" s="14"/>
      <c r="H33" s="14"/>
      <c r="I33" s="14">
        <v>4</v>
      </c>
      <c r="J33" s="14">
        <v>8</v>
      </c>
      <c r="K33" s="14"/>
      <c r="L33" s="9">
        <v>8.4270833333333333E-3</v>
      </c>
      <c r="M33" s="14">
        <f>SUM(C33:J33)</f>
        <v>15</v>
      </c>
      <c r="N33" s="24">
        <f>M33*0.2*0.00115741</f>
        <v>3.4722299999999998E-3</v>
      </c>
      <c r="O33" s="142">
        <f>L33+N33</f>
        <v>1.1899313333333333E-2</v>
      </c>
      <c r="P33" s="152">
        <v>26</v>
      </c>
    </row>
    <row r="34" spans="1:16" x14ac:dyDescent="0.25">
      <c r="A34" s="21">
        <v>5</v>
      </c>
      <c r="B34" s="34" t="s">
        <v>43</v>
      </c>
      <c r="C34" s="14">
        <v>1</v>
      </c>
      <c r="D34" s="14"/>
      <c r="E34" s="14"/>
      <c r="F34" s="14"/>
      <c r="G34" s="14"/>
      <c r="H34" s="14"/>
      <c r="I34" s="14"/>
      <c r="J34" s="14">
        <v>3</v>
      </c>
      <c r="K34" s="14"/>
      <c r="L34" s="9">
        <v>8.7413194444444457E-3</v>
      </c>
      <c r="M34" s="14">
        <f>SUM(C34:J34)</f>
        <v>4</v>
      </c>
      <c r="N34" s="24">
        <f>M34*0.2*0.00115741</f>
        <v>9.2592800000000002E-4</v>
      </c>
      <c r="O34" s="142">
        <f>L34+N34</f>
        <v>9.6672474444444451E-3</v>
      </c>
      <c r="P34" s="152">
        <v>23</v>
      </c>
    </row>
    <row r="35" spans="1:16" x14ac:dyDescent="0.25">
      <c r="A35" s="21">
        <v>6</v>
      </c>
      <c r="B35" s="160" t="s">
        <v>136</v>
      </c>
      <c r="C35" s="14"/>
      <c r="D35" s="14"/>
      <c r="E35" s="14"/>
      <c r="F35" s="14"/>
      <c r="G35" s="14"/>
      <c r="H35" s="14"/>
      <c r="I35" s="14"/>
      <c r="J35" s="14"/>
      <c r="K35" s="14"/>
      <c r="L35" s="9">
        <v>4.1875000000000002E-3</v>
      </c>
      <c r="M35" s="14">
        <f>SUM(C35:J35)</f>
        <v>0</v>
      </c>
      <c r="N35" s="24">
        <f>M35*0.2*0.00115741</f>
        <v>0</v>
      </c>
      <c r="O35" s="142">
        <f>L35+N35</f>
        <v>4.1875000000000002E-3</v>
      </c>
      <c r="P35" s="144" t="s">
        <v>132</v>
      </c>
    </row>
    <row r="36" spans="1:16" x14ac:dyDescent="0.25">
      <c r="A36" s="21">
        <v>7</v>
      </c>
      <c r="B36" s="160" t="s">
        <v>137</v>
      </c>
      <c r="C36" s="14"/>
      <c r="D36" s="14"/>
      <c r="E36" s="14"/>
      <c r="F36" s="14"/>
      <c r="G36" s="14"/>
      <c r="H36" s="14"/>
      <c r="I36" s="14"/>
      <c r="J36" s="14"/>
      <c r="K36" s="14"/>
      <c r="L36" s="9">
        <v>3.8042824074074073E-3</v>
      </c>
      <c r="M36" s="14">
        <f>SUM(C36:J36)</f>
        <v>0</v>
      </c>
      <c r="N36" s="24">
        <f>M36*0.2*0.00115741</f>
        <v>0</v>
      </c>
      <c r="O36" s="142">
        <f>L36+N36</f>
        <v>3.8042824074074073E-3</v>
      </c>
      <c r="P36" s="144" t="s">
        <v>131</v>
      </c>
    </row>
    <row r="37" spans="1:16" x14ac:dyDescent="0.25">
      <c r="A37" s="21">
        <v>8</v>
      </c>
      <c r="B37" s="17" t="s">
        <v>47</v>
      </c>
      <c r="C37" s="14"/>
      <c r="D37" s="14"/>
      <c r="E37" s="14"/>
      <c r="F37" s="14"/>
      <c r="G37" s="14"/>
      <c r="H37" s="14"/>
      <c r="I37" s="14"/>
      <c r="J37" s="14"/>
      <c r="K37" s="14"/>
      <c r="L37" s="9">
        <v>6.3056712962962962E-3</v>
      </c>
      <c r="M37" s="14">
        <f>SUM(C37:J37)</f>
        <v>0</v>
      </c>
      <c r="N37" s="24">
        <f>M37*0.2*0.00115741</f>
        <v>0</v>
      </c>
      <c r="O37" s="142">
        <f>L37+N37</f>
        <v>6.3056712962962962E-3</v>
      </c>
      <c r="P37" s="152">
        <v>14</v>
      </c>
    </row>
    <row r="38" spans="1:16" x14ac:dyDescent="0.25">
      <c r="A38" s="21">
        <v>9</v>
      </c>
      <c r="B38" s="34" t="s">
        <v>44</v>
      </c>
      <c r="C38" s="14"/>
      <c r="D38" s="14"/>
      <c r="E38" s="14"/>
      <c r="F38" s="14"/>
      <c r="G38" s="14"/>
      <c r="H38" s="14"/>
      <c r="I38" s="14"/>
      <c r="J38" s="14">
        <v>1</v>
      </c>
      <c r="K38" s="14"/>
      <c r="L38" s="9">
        <v>5.8201388888888886E-3</v>
      </c>
      <c r="M38" s="14">
        <f>SUM(C38:J38)</f>
        <v>1</v>
      </c>
      <c r="N38" s="24">
        <f>M38*0.2*0.00115741</f>
        <v>2.31482E-4</v>
      </c>
      <c r="O38" s="142">
        <f>L38+N38</f>
        <v>6.0516208888888885E-3</v>
      </c>
      <c r="P38" s="152">
        <v>11</v>
      </c>
    </row>
    <row r="39" spans="1:16" x14ac:dyDescent="0.25">
      <c r="A39" s="21">
        <v>10</v>
      </c>
      <c r="B39" s="34" t="s">
        <v>45</v>
      </c>
      <c r="C39" s="14"/>
      <c r="D39" s="14"/>
      <c r="E39" s="14"/>
      <c r="F39" s="14"/>
      <c r="G39" s="14"/>
      <c r="H39" s="14"/>
      <c r="I39" s="14">
        <v>9</v>
      </c>
      <c r="J39" s="14">
        <v>4</v>
      </c>
      <c r="K39" s="14"/>
      <c r="L39" s="9">
        <v>7.9070601851851854E-3</v>
      </c>
      <c r="M39" s="14">
        <f>SUM(C39:J39)</f>
        <v>13</v>
      </c>
      <c r="N39" s="24">
        <f>M39*0.2*0.00115741</f>
        <v>3.009266E-3</v>
      </c>
      <c r="O39" s="142">
        <f>L39+N39</f>
        <v>1.0916326185185185E-2</v>
      </c>
      <c r="P39" s="152">
        <v>25</v>
      </c>
    </row>
    <row r="40" spans="1:16" x14ac:dyDescent="0.25">
      <c r="A40" s="21">
        <v>11</v>
      </c>
      <c r="B40" s="34" t="s">
        <v>46</v>
      </c>
      <c r="C40" s="14"/>
      <c r="D40" s="14"/>
      <c r="E40" s="14">
        <v>3</v>
      </c>
      <c r="F40" s="14"/>
      <c r="G40" s="14"/>
      <c r="H40" s="14"/>
      <c r="I40" s="14">
        <v>6</v>
      </c>
      <c r="J40" s="14">
        <v>2</v>
      </c>
      <c r="K40" s="14"/>
      <c r="L40" s="9">
        <v>6.7571759259259269E-3</v>
      </c>
      <c r="M40" s="14">
        <f>SUM(C40:J40)</f>
        <v>11</v>
      </c>
      <c r="N40" s="24">
        <f>M40*0.2*0.00115741</f>
        <v>2.5463020000000003E-3</v>
      </c>
      <c r="O40" s="142">
        <f>L40+N40</f>
        <v>9.3034779259259272E-3</v>
      </c>
      <c r="P40" s="152">
        <v>22</v>
      </c>
    </row>
    <row r="41" spans="1:16" x14ac:dyDescent="0.25">
      <c r="A41" s="21">
        <v>12</v>
      </c>
      <c r="B41" s="39" t="s">
        <v>71</v>
      </c>
      <c r="C41" s="14"/>
      <c r="D41" s="14"/>
      <c r="E41" s="14"/>
      <c r="F41" s="14"/>
      <c r="G41" s="14"/>
      <c r="H41" s="14"/>
      <c r="I41" s="14"/>
      <c r="J41" s="14"/>
      <c r="K41" s="14"/>
      <c r="L41" s="9">
        <v>4.9423611111111109E-3</v>
      </c>
      <c r="M41" s="14">
        <f>SUM(C41:J41)</f>
        <v>0</v>
      </c>
      <c r="N41" s="24">
        <f>M41*0.2*0.00115741</f>
        <v>0</v>
      </c>
      <c r="O41" s="142">
        <f>L41+N41</f>
        <v>4.9423611111111109E-3</v>
      </c>
      <c r="P41" s="152">
        <v>7</v>
      </c>
    </row>
    <row r="42" spans="1:16" x14ac:dyDescent="0.25">
      <c r="A42" s="21">
        <v>13</v>
      </c>
      <c r="B42" s="39" t="s">
        <v>72</v>
      </c>
      <c r="C42" s="14"/>
      <c r="D42" s="14"/>
      <c r="E42" s="14"/>
      <c r="F42" s="14"/>
      <c r="G42" s="14"/>
      <c r="H42" s="14"/>
      <c r="I42" s="14"/>
      <c r="J42" s="14"/>
      <c r="K42" s="14"/>
      <c r="L42" s="9">
        <v>4.6568287037037038E-3</v>
      </c>
      <c r="M42" s="14">
        <f>SUM(C42:J42)</f>
        <v>0</v>
      </c>
      <c r="N42" s="24">
        <f>M42*0.2*0.00115741</f>
        <v>0</v>
      </c>
      <c r="O42" s="142">
        <f>L42+N42</f>
        <v>4.6568287037037038E-3</v>
      </c>
      <c r="P42" s="152">
        <v>5</v>
      </c>
    </row>
    <row r="43" spans="1:16" x14ac:dyDescent="0.25">
      <c r="A43" s="21">
        <v>14</v>
      </c>
      <c r="B43" s="39" t="s">
        <v>73</v>
      </c>
      <c r="C43" s="14"/>
      <c r="D43" s="14"/>
      <c r="E43" s="14"/>
      <c r="F43" s="14"/>
      <c r="G43" s="14"/>
      <c r="H43" s="14"/>
      <c r="I43" s="14"/>
      <c r="J43" s="14"/>
      <c r="K43" s="14"/>
      <c r="L43" s="9">
        <v>6.2670138888888888E-3</v>
      </c>
      <c r="M43" s="14">
        <f>SUM(C43:J43)</f>
        <v>0</v>
      </c>
      <c r="N43" s="24">
        <f>M43*0.2*0.00115741</f>
        <v>0</v>
      </c>
      <c r="O43" s="142">
        <f>L43+N43</f>
        <v>6.2670138888888888E-3</v>
      </c>
      <c r="P43" s="152">
        <v>13</v>
      </c>
    </row>
    <row r="44" spans="1:16" x14ac:dyDescent="0.25">
      <c r="A44" s="21">
        <v>15</v>
      </c>
      <c r="B44" s="39" t="s">
        <v>74</v>
      </c>
      <c r="C44" s="14"/>
      <c r="D44" s="14"/>
      <c r="E44" s="14"/>
      <c r="F44" s="14"/>
      <c r="G44" s="14"/>
      <c r="H44" s="14"/>
      <c r="I44" s="14"/>
      <c r="J44" s="14"/>
      <c r="K44" s="14"/>
      <c r="L44" s="9">
        <v>4.8464120370370371E-3</v>
      </c>
      <c r="M44" s="14">
        <f>SUM(C44:J44)</f>
        <v>0</v>
      </c>
      <c r="N44" s="24">
        <f>M44*0.2*0.00115741</f>
        <v>0</v>
      </c>
      <c r="O44" s="142">
        <f>L44+N44</f>
        <v>4.8464120370370371E-3</v>
      </c>
      <c r="P44" s="152">
        <v>6</v>
      </c>
    </row>
    <row r="45" spans="1:16" x14ac:dyDescent="0.25">
      <c r="A45" s="21">
        <v>16</v>
      </c>
      <c r="B45" s="39" t="s">
        <v>75</v>
      </c>
      <c r="C45" s="14"/>
      <c r="D45" s="14"/>
      <c r="E45" s="14"/>
      <c r="F45" s="14"/>
      <c r="G45" s="14"/>
      <c r="H45" s="14"/>
      <c r="I45" s="14"/>
      <c r="J45" s="14"/>
      <c r="K45" s="14"/>
      <c r="L45" s="9">
        <v>5.4813657407407406E-3</v>
      </c>
      <c r="M45" s="14">
        <f>SUM(C45:J45)</f>
        <v>0</v>
      </c>
      <c r="N45" s="24">
        <f>M45*0.2*0.00115741</f>
        <v>0</v>
      </c>
      <c r="O45" s="142">
        <f>L45+N45</f>
        <v>5.4813657407407406E-3</v>
      </c>
      <c r="P45" s="152">
        <v>10</v>
      </c>
    </row>
    <row r="46" spans="1:16" x14ac:dyDescent="0.25">
      <c r="A46" s="21">
        <v>17</v>
      </c>
      <c r="B46" s="39" t="s">
        <v>76</v>
      </c>
      <c r="C46" s="14">
        <v>4</v>
      </c>
      <c r="D46" s="14"/>
      <c r="E46" s="14"/>
      <c r="F46" s="14"/>
      <c r="G46" s="14"/>
      <c r="H46" s="14"/>
      <c r="I46" s="14"/>
      <c r="J46" s="14">
        <v>2</v>
      </c>
      <c r="K46" s="14"/>
      <c r="L46" s="9">
        <v>5.3844907407407409E-3</v>
      </c>
      <c r="M46" s="14">
        <f>SUM(C46:J46)</f>
        <v>6</v>
      </c>
      <c r="N46" s="24">
        <f>M46*0.2*0.00115741</f>
        <v>1.3888920000000003E-3</v>
      </c>
      <c r="O46" s="142">
        <f>L46+N46</f>
        <v>6.773382740740741E-3</v>
      </c>
      <c r="P46" s="152">
        <v>15</v>
      </c>
    </row>
    <row r="47" spans="1:16" x14ac:dyDescent="0.25">
      <c r="A47" s="21">
        <v>18</v>
      </c>
      <c r="B47" s="39" t="s">
        <v>77</v>
      </c>
      <c r="C47" s="14"/>
      <c r="D47" s="14"/>
      <c r="E47" s="14"/>
      <c r="F47" s="14"/>
      <c r="G47" s="14"/>
      <c r="H47" s="14"/>
      <c r="I47" s="14">
        <v>3</v>
      </c>
      <c r="J47" s="14"/>
      <c r="K47" s="14"/>
      <c r="L47" s="9">
        <v>7.5464120370370381E-3</v>
      </c>
      <c r="M47" s="14">
        <f>SUM(C47:J47)</f>
        <v>3</v>
      </c>
      <c r="N47" s="24">
        <f>M47*0.2*0.00115741</f>
        <v>6.9444600000000015E-4</v>
      </c>
      <c r="O47" s="142">
        <f>L47+N47</f>
        <v>8.2408580370370386E-3</v>
      </c>
      <c r="P47" s="152">
        <v>19</v>
      </c>
    </row>
    <row r="48" spans="1:16" x14ac:dyDescent="0.25">
      <c r="A48" s="21">
        <v>19</v>
      </c>
      <c r="B48" s="39" t="s">
        <v>78</v>
      </c>
      <c r="C48" s="14"/>
      <c r="D48" s="14"/>
      <c r="E48" s="14"/>
      <c r="F48" s="14"/>
      <c r="G48" s="14"/>
      <c r="H48" s="14"/>
      <c r="I48" s="14"/>
      <c r="J48" s="14">
        <v>2</v>
      </c>
      <c r="K48" s="14"/>
      <c r="L48" s="9">
        <v>6.678125E-3</v>
      </c>
      <c r="M48" s="14">
        <f>SUM(C48:J48)</f>
        <v>2</v>
      </c>
      <c r="N48" s="24">
        <f>M48*0.2*0.00115741</f>
        <v>4.6296400000000001E-4</v>
      </c>
      <c r="O48" s="142">
        <f>L48+N48</f>
        <v>7.1410889999999998E-3</v>
      </c>
      <c r="P48" s="152">
        <v>16</v>
      </c>
    </row>
    <row r="49" spans="1:16" x14ac:dyDescent="0.25">
      <c r="A49" s="21">
        <v>20</v>
      </c>
      <c r="B49" s="40" t="s">
        <v>90</v>
      </c>
      <c r="C49" s="14"/>
      <c r="D49" s="14"/>
      <c r="E49" s="14"/>
      <c r="F49" s="14"/>
      <c r="G49" s="14"/>
      <c r="H49" s="14"/>
      <c r="I49" s="14">
        <v>7</v>
      </c>
      <c r="J49" s="14">
        <v>2</v>
      </c>
      <c r="K49" s="14"/>
      <c r="L49" s="9">
        <v>6.6318287037037049E-3</v>
      </c>
      <c r="M49" s="14">
        <f>SUM(C49:J49)</f>
        <v>9</v>
      </c>
      <c r="N49" s="24">
        <f>M49*0.2*0.00115741</f>
        <v>2.0833380000000001E-3</v>
      </c>
      <c r="O49" s="142">
        <f>L49+N49</f>
        <v>8.7151667037037046E-3</v>
      </c>
      <c r="P49" s="152">
        <v>20</v>
      </c>
    </row>
    <row r="50" spans="1:16" x14ac:dyDescent="0.25">
      <c r="A50" s="21">
        <v>21</v>
      </c>
      <c r="B50" s="40" t="s">
        <v>91</v>
      </c>
      <c r="C50" s="14"/>
      <c r="D50" s="14">
        <v>1</v>
      </c>
      <c r="E50" s="14"/>
      <c r="F50" s="14"/>
      <c r="G50" s="14"/>
      <c r="H50" s="14">
        <v>4</v>
      </c>
      <c r="I50" s="14">
        <v>7</v>
      </c>
      <c r="J50" s="14">
        <v>2</v>
      </c>
      <c r="K50" s="14"/>
      <c r="L50" s="9">
        <v>5.5841435185185187E-3</v>
      </c>
      <c r="M50" s="14">
        <f>SUM(C50:J50)</f>
        <v>14</v>
      </c>
      <c r="N50" s="24">
        <f>M50*0.2*0.00115741</f>
        <v>3.2407480000000003E-3</v>
      </c>
      <c r="O50" s="142">
        <f>L50+N50</f>
        <v>8.8248915185185194E-3</v>
      </c>
      <c r="P50" s="152">
        <v>21</v>
      </c>
    </row>
    <row r="51" spans="1:16" x14ac:dyDescent="0.25">
      <c r="A51" s="21">
        <v>22</v>
      </c>
      <c r="B51" s="159" t="s">
        <v>92</v>
      </c>
      <c r="C51" s="14"/>
      <c r="D51" s="14"/>
      <c r="E51" s="14"/>
      <c r="F51" s="14"/>
      <c r="G51" s="14"/>
      <c r="H51" s="14"/>
      <c r="I51" s="14"/>
      <c r="J51" s="14"/>
      <c r="K51" s="14"/>
      <c r="L51" s="9">
        <v>3.2692129629629629E-3</v>
      </c>
      <c r="M51" s="14">
        <f>SUM(C51:J51)</f>
        <v>0</v>
      </c>
      <c r="N51" s="24">
        <f>M51*0.2*0.00115741</f>
        <v>0</v>
      </c>
      <c r="O51" s="142">
        <f>L51+N51</f>
        <v>3.2692129629629629E-3</v>
      </c>
      <c r="P51" s="144" t="s">
        <v>130</v>
      </c>
    </row>
    <row r="52" spans="1:16" x14ac:dyDescent="0.25">
      <c r="A52" s="21">
        <v>23</v>
      </c>
      <c r="B52" s="40" t="s">
        <v>93</v>
      </c>
      <c r="C52" s="14"/>
      <c r="D52" s="14"/>
      <c r="E52" s="14"/>
      <c r="F52" s="14"/>
      <c r="G52" s="14"/>
      <c r="H52" s="14">
        <v>1</v>
      </c>
      <c r="I52" s="14">
        <v>1</v>
      </c>
      <c r="J52" s="14">
        <v>1</v>
      </c>
      <c r="K52" s="14"/>
      <c r="L52" s="9">
        <v>4.6589120370370369E-3</v>
      </c>
      <c r="M52" s="14">
        <f>SUM(C52:J52)</f>
        <v>3</v>
      </c>
      <c r="N52" s="24">
        <f>M52*0.2*0.00115741</f>
        <v>6.9444600000000015E-4</v>
      </c>
      <c r="O52" s="142">
        <f>L52+N52</f>
        <v>5.3533580370370374E-3</v>
      </c>
      <c r="P52" s="152">
        <v>9</v>
      </c>
    </row>
    <row r="53" spans="1:16" x14ac:dyDescent="0.25">
      <c r="A53" s="21">
        <v>24</v>
      </c>
      <c r="B53" s="40" t="s">
        <v>94</v>
      </c>
      <c r="C53" s="14"/>
      <c r="D53" s="14"/>
      <c r="E53" s="14"/>
      <c r="F53" s="14"/>
      <c r="G53" s="14"/>
      <c r="H53" s="14"/>
      <c r="I53" s="14">
        <v>6</v>
      </c>
      <c r="J53" s="14">
        <v>6</v>
      </c>
      <c r="K53" s="14"/>
      <c r="L53" s="9">
        <v>5.4263888888888894E-3</v>
      </c>
      <c r="M53" s="14">
        <f>SUM(C53:J53)</f>
        <v>12</v>
      </c>
      <c r="N53" s="24">
        <f>M53*0.2*0.00115741</f>
        <v>2.7777840000000006E-3</v>
      </c>
      <c r="O53" s="142">
        <f>L53+N53</f>
        <v>8.2041728888888905E-3</v>
      </c>
      <c r="P53" s="152">
        <v>17</v>
      </c>
    </row>
    <row r="54" spans="1:16" x14ac:dyDescent="0.25">
      <c r="A54" s="21">
        <v>25</v>
      </c>
      <c r="B54" s="40" t="s">
        <v>95</v>
      </c>
      <c r="C54" s="14"/>
      <c r="D54" s="14"/>
      <c r="E54" s="14"/>
      <c r="F54" s="14"/>
      <c r="G54" s="14"/>
      <c r="H54" s="14"/>
      <c r="I54" s="14">
        <v>1</v>
      </c>
      <c r="J54" s="14">
        <v>2</v>
      </c>
      <c r="K54" s="14"/>
      <c r="L54" s="9">
        <v>5.4642361111111107E-3</v>
      </c>
      <c r="M54" s="14">
        <f>SUM(C54:J54)</f>
        <v>3</v>
      </c>
      <c r="N54" s="24">
        <f>M54*0.2*0.00115741</f>
        <v>6.9444600000000015E-4</v>
      </c>
      <c r="O54" s="142">
        <f>L54+N54</f>
        <v>6.1586821111111112E-3</v>
      </c>
      <c r="P54" s="152">
        <v>12</v>
      </c>
    </row>
    <row r="55" spans="1:16" ht="16.5" thickBot="1" x14ac:dyDescent="0.3">
      <c r="A55" s="62">
        <v>26</v>
      </c>
      <c r="B55" s="63" t="s">
        <v>135</v>
      </c>
      <c r="C55" s="64"/>
      <c r="D55" s="64"/>
      <c r="E55" s="64"/>
      <c r="F55" s="64"/>
      <c r="G55" s="64"/>
      <c r="H55" s="64"/>
      <c r="I55" s="64"/>
      <c r="J55" s="64"/>
      <c r="K55" s="64"/>
      <c r="L55" s="12">
        <v>1.0371759259259259E-2</v>
      </c>
      <c r="M55" s="64">
        <f>SUM(C55:J55)</f>
        <v>0</v>
      </c>
      <c r="N55" s="65">
        <f>M55*0.2*0.00115741</f>
        <v>0</v>
      </c>
      <c r="O55" s="143">
        <f>L55+N55</f>
        <v>1.0371759259259259E-2</v>
      </c>
      <c r="P55" s="153">
        <v>24</v>
      </c>
    </row>
    <row r="56" spans="1:16" ht="9" customHeight="1" x14ac:dyDescent="0.25"/>
    <row r="57" spans="1:16" x14ac:dyDescent="0.25">
      <c r="B57" s="5" t="s">
        <v>48</v>
      </c>
      <c r="M57" s="5" t="s">
        <v>5</v>
      </c>
    </row>
    <row r="58" spans="1:16" x14ac:dyDescent="0.25">
      <c r="B58" s="5" t="s">
        <v>58</v>
      </c>
    </row>
    <row r="59" spans="1:16" x14ac:dyDescent="0.25">
      <c r="B59" s="5" t="s">
        <v>6</v>
      </c>
      <c r="N59" s="45" t="s">
        <v>26</v>
      </c>
    </row>
    <row r="60" spans="1:16" x14ac:dyDescent="0.25">
      <c r="B60" s="2"/>
      <c r="C60" s="2"/>
      <c r="D60" s="2"/>
      <c r="E60" s="47"/>
      <c r="F60" s="47"/>
      <c r="G60" s="47"/>
      <c r="H60" s="2"/>
      <c r="I60" s="2"/>
      <c r="J60" s="2"/>
      <c r="K60" s="2"/>
      <c r="L60" s="23"/>
      <c r="M60" s="2"/>
      <c r="N60" s="23"/>
    </row>
    <row r="63" spans="1:16" x14ac:dyDescent="0.25">
      <c r="B63" s="2"/>
    </row>
  </sheetData>
  <sortState ref="A30:P55">
    <sortCondition ref="A30:A55"/>
  </sortState>
  <mergeCells count="6">
    <mergeCell ref="A29:P29"/>
    <mergeCell ref="A6:P6"/>
    <mergeCell ref="A1:P1"/>
    <mergeCell ref="A2:P2"/>
    <mergeCell ref="A3:P3"/>
    <mergeCell ref="A4:P4"/>
  </mergeCells>
  <printOptions gridLines="1"/>
  <pageMargins left="0.7" right="0.7" top="0.75" bottom="0.75" header="0.3" footer="0.3"/>
  <pageSetup paperSize="9" scale="75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2"/>
  <sheetViews>
    <sheetView zoomScaleNormal="100" workbookViewId="0">
      <selection activeCell="B34" sqref="B34"/>
    </sheetView>
  </sheetViews>
  <sheetFormatPr defaultRowHeight="15.75" x14ac:dyDescent="0.25"/>
  <cols>
    <col min="1" max="1" width="5.28515625" style="44" customWidth="1"/>
    <col min="2" max="2" width="43.5703125" style="5" customWidth="1"/>
    <col min="3" max="5" width="4" style="45" customWidth="1"/>
    <col min="6" max="6" width="5.42578125" style="45" customWidth="1"/>
    <col min="7" max="10" width="4" style="45" customWidth="1"/>
    <col min="11" max="11" width="4.7109375" style="45" hidden="1" customWidth="1"/>
    <col min="12" max="12" width="8.85546875" style="45" customWidth="1"/>
    <col min="13" max="13" width="4.7109375" style="45" customWidth="1"/>
    <col min="14" max="15" width="9.140625" style="45"/>
    <col min="16" max="16" width="6.85546875" style="45" customWidth="1"/>
    <col min="17" max="17" width="9.140625" style="5"/>
    <col min="18" max="16384" width="9.140625" style="49"/>
  </cols>
  <sheetData>
    <row r="1" spans="1:20" x14ac:dyDescent="0.25">
      <c r="A1" s="57" t="s">
        <v>28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2"/>
      <c r="R1" s="70"/>
      <c r="S1" s="70"/>
      <c r="T1" s="70"/>
    </row>
    <row r="2" spans="1:20" x14ac:dyDescent="0.25">
      <c r="A2" s="53" t="s">
        <v>27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2"/>
      <c r="R2" s="70"/>
      <c r="S2" s="70"/>
      <c r="T2" s="70"/>
    </row>
    <row r="3" spans="1:20" x14ac:dyDescent="0.25">
      <c r="A3" s="57" t="s">
        <v>116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47"/>
      <c r="Q3" s="2"/>
      <c r="R3" s="70"/>
      <c r="S3" s="70"/>
      <c r="T3" s="70"/>
    </row>
    <row r="4" spans="1:20" ht="16.5" thickBot="1" x14ac:dyDescent="0.3">
      <c r="A4" s="56" t="s">
        <v>115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47"/>
      <c r="Q4" s="2"/>
      <c r="R4" s="70"/>
      <c r="S4" s="70"/>
      <c r="T4" s="70"/>
    </row>
    <row r="5" spans="1:20" s="85" customFormat="1" ht="84" customHeight="1" thickBot="1" x14ac:dyDescent="0.3">
      <c r="A5" s="81" t="s">
        <v>114</v>
      </c>
      <c r="B5" s="124" t="s">
        <v>134</v>
      </c>
      <c r="C5" s="41" t="s">
        <v>16</v>
      </c>
      <c r="D5" s="41" t="s">
        <v>10</v>
      </c>
      <c r="E5" s="41" t="s">
        <v>7</v>
      </c>
      <c r="F5" s="48" t="s">
        <v>14</v>
      </c>
      <c r="G5" s="41" t="s">
        <v>10</v>
      </c>
      <c r="H5" s="41" t="s">
        <v>9</v>
      </c>
      <c r="I5" s="41" t="s">
        <v>11</v>
      </c>
      <c r="J5" s="41" t="s">
        <v>12</v>
      </c>
      <c r="K5" s="82"/>
      <c r="L5" s="83" t="s">
        <v>1</v>
      </c>
      <c r="M5" s="83" t="s">
        <v>8</v>
      </c>
      <c r="N5" s="83" t="s">
        <v>2</v>
      </c>
      <c r="O5" s="137" t="s">
        <v>49</v>
      </c>
      <c r="P5" s="140" t="s">
        <v>25</v>
      </c>
      <c r="Q5" s="84"/>
    </row>
    <row r="6" spans="1:20" ht="13.5" customHeight="1" thickBot="1" x14ac:dyDescent="0.3">
      <c r="A6" s="78" t="s">
        <v>21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80"/>
    </row>
    <row r="7" spans="1:20" x14ac:dyDescent="0.25">
      <c r="A7" s="42">
        <v>1</v>
      </c>
      <c r="B7" s="163" t="s">
        <v>85</v>
      </c>
      <c r="C7" s="27"/>
      <c r="D7" s="27"/>
      <c r="E7" s="27"/>
      <c r="F7" s="27"/>
      <c r="G7" s="27"/>
      <c r="H7" s="27"/>
      <c r="I7" s="27"/>
      <c r="J7" s="27">
        <v>2</v>
      </c>
      <c r="K7" s="27"/>
      <c r="L7" s="30">
        <v>4.8284722222222227E-3</v>
      </c>
      <c r="M7" s="27">
        <f t="shared" ref="M7:M23" si="0">SUM(C7:J7)</f>
        <v>2</v>
      </c>
      <c r="N7" s="30">
        <f>M7*0.2*0.00115741</f>
        <v>4.6296400000000001E-4</v>
      </c>
      <c r="O7" s="111">
        <f>L7+N7</f>
        <v>5.2914362222222225E-3</v>
      </c>
      <c r="P7" s="114" t="s">
        <v>130</v>
      </c>
    </row>
    <row r="8" spans="1:20" x14ac:dyDescent="0.25">
      <c r="A8" s="43">
        <v>2</v>
      </c>
      <c r="B8" s="164" t="s">
        <v>125</v>
      </c>
      <c r="C8" s="4"/>
      <c r="D8" s="4"/>
      <c r="E8" s="4"/>
      <c r="F8" s="4"/>
      <c r="G8" s="4"/>
      <c r="H8" s="4"/>
      <c r="I8" s="4"/>
      <c r="J8" s="4"/>
      <c r="K8" s="4"/>
      <c r="L8" s="9">
        <v>6.8344907407407408E-3</v>
      </c>
      <c r="M8" s="4">
        <f t="shared" si="0"/>
        <v>0</v>
      </c>
      <c r="N8" s="9">
        <f>M8*0.2*0.00115741</f>
        <v>0</v>
      </c>
      <c r="O8" s="112">
        <f>L8+N8</f>
        <v>6.8344907407407408E-3</v>
      </c>
      <c r="P8" s="115" t="s">
        <v>131</v>
      </c>
    </row>
    <row r="9" spans="1:20" ht="16.5" thickBot="1" x14ac:dyDescent="0.3">
      <c r="A9" s="43">
        <v>3</v>
      </c>
      <c r="B9" s="165" t="s">
        <v>126</v>
      </c>
      <c r="C9" s="4"/>
      <c r="D9" s="4">
        <v>1</v>
      </c>
      <c r="E9" s="4">
        <v>3</v>
      </c>
      <c r="F9" s="4"/>
      <c r="G9" s="4"/>
      <c r="H9" s="4">
        <v>3</v>
      </c>
      <c r="I9" s="4">
        <v>2</v>
      </c>
      <c r="J9" s="4">
        <v>3</v>
      </c>
      <c r="K9" s="4"/>
      <c r="L9" s="9">
        <v>9.9266203703703721E-3</v>
      </c>
      <c r="M9" s="4">
        <f>SUM(C9:J9)</f>
        <v>12</v>
      </c>
      <c r="N9" s="9">
        <f>M9*0.2*0.00115741</f>
        <v>2.7777840000000006E-3</v>
      </c>
      <c r="O9" s="112">
        <f>L9+N9</f>
        <v>1.2704404370370372E-2</v>
      </c>
      <c r="P9" s="136" t="s">
        <v>132</v>
      </c>
    </row>
    <row r="10" spans="1:20" hidden="1" x14ac:dyDescent="0.25">
      <c r="A10" s="42">
        <v>11</v>
      </c>
      <c r="B10" s="25"/>
      <c r="C10" s="27"/>
      <c r="D10" s="27"/>
      <c r="E10" s="27"/>
      <c r="F10" s="27"/>
      <c r="G10" s="27"/>
      <c r="H10" s="27"/>
      <c r="I10" s="27"/>
      <c r="J10" s="27"/>
      <c r="K10" s="28"/>
      <c r="L10" s="29"/>
      <c r="M10" s="27">
        <f t="shared" si="0"/>
        <v>0</v>
      </c>
      <c r="N10" s="30">
        <f t="shared" ref="N10:N23" si="1">M10*0.2*0.00115741</f>
        <v>0</v>
      </c>
      <c r="O10" s="30">
        <f t="shared" ref="O10:O23" si="2">L10+N10</f>
        <v>0</v>
      </c>
      <c r="P10" s="59"/>
    </row>
    <row r="11" spans="1:20" hidden="1" x14ac:dyDescent="0.25">
      <c r="A11" s="43">
        <v>12</v>
      </c>
      <c r="B11" s="3"/>
      <c r="C11" s="4"/>
      <c r="D11" s="4"/>
      <c r="E11" s="4"/>
      <c r="F11" s="4"/>
      <c r="G11" s="4"/>
      <c r="H11" s="4"/>
      <c r="I11" s="4"/>
      <c r="J11" s="4"/>
      <c r="K11" s="31"/>
      <c r="L11" s="20"/>
      <c r="M11" s="4">
        <f t="shared" si="0"/>
        <v>0</v>
      </c>
      <c r="N11" s="9">
        <f t="shared" si="1"/>
        <v>0</v>
      </c>
      <c r="O11" s="9">
        <f t="shared" si="2"/>
        <v>0</v>
      </c>
      <c r="P11" s="59"/>
    </row>
    <row r="12" spans="1:20" hidden="1" x14ac:dyDescent="0.25">
      <c r="A12" s="43">
        <v>13</v>
      </c>
      <c r="B12" s="3"/>
      <c r="C12" s="4"/>
      <c r="D12" s="4"/>
      <c r="E12" s="4"/>
      <c r="F12" s="4"/>
      <c r="G12" s="4"/>
      <c r="H12" s="4"/>
      <c r="I12" s="4"/>
      <c r="J12" s="4"/>
      <c r="K12" s="31"/>
      <c r="L12" s="20"/>
      <c r="M12" s="4">
        <f t="shared" si="0"/>
        <v>0</v>
      </c>
      <c r="N12" s="9">
        <f t="shared" si="1"/>
        <v>0</v>
      </c>
      <c r="O12" s="9">
        <f t="shared" si="2"/>
        <v>0</v>
      </c>
      <c r="P12" s="59"/>
    </row>
    <row r="13" spans="1:20" hidden="1" x14ac:dyDescent="0.25">
      <c r="A13" s="43">
        <v>14</v>
      </c>
      <c r="B13" s="3"/>
      <c r="C13" s="4"/>
      <c r="D13" s="4"/>
      <c r="E13" s="4"/>
      <c r="F13" s="4"/>
      <c r="G13" s="4"/>
      <c r="H13" s="4"/>
      <c r="I13" s="4"/>
      <c r="J13" s="4"/>
      <c r="K13" s="31"/>
      <c r="L13" s="20"/>
      <c r="M13" s="4">
        <f t="shared" si="0"/>
        <v>0</v>
      </c>
      <c r="N13" s="9">
        <f t="shared" si="1"/>
        <v>0</v>
      </c>
      <c r="O13" s="9">
        <f t="shared" si="2"/>
        <v>0</v>
      </c>
      <c r="P13" s="59"/>
    </row>
    <row r="14" spans="1:20" hidden="1" x14ac:dyDescent="0.25">
      <c r="A14" s="43">
        <v>15</v>
      </c>
      <c r="B14" s="3"/>
      <c r="C14" s="4"/>
      <c r="D14" s="4"/>
      <c r="E14" s="4"/>
      <c r="F14" s="4"/>
      <c r="G14" s="4"/>
      <c r="H14" s="4"/>
      <c r="I14" s="4"/>
      <c r="J14" s="4"/>
      <c r="K14" s="31"/>
      <c r="L14" s="20"/>
      <c r="M14" s="4">
        <f t="shared" si="0"/>
        <v>0</v>
      </c>
      <c r="N14" s="9">
        <f t="shared" si="1"/>
        <v>0</v>
      </c>
      <c r="O14" s="9">
        <f t="shared" si="2"/>
        <v>0</v>
      </c>
      <c r="P14" s="59"/>
    </row>
    <row r="15" spans="1:20" hidden="1" x14ac:dyDescent="0.25">
      <c r="A15" s="43">
        <v>16</v>
      </c>
      <c r="B15" s="3"/>
      <c r="C15" s="4"/>
      <c r="D15" s="4"/>
      <c r="E15" s="4"/>
      <c r="F15" s="4"/>
      <c r="G15" s="4"/>
      <c r="H15" s="4"/>
      <c r="I15" s="4"/>
      <c r="J15" s="4"/>
      <c r="K15" s="31"/>
      <c r="L15" s="20"/>
      <c r="M15" s="4">
        <f t="shared" si="0"/>
        <v>0</v>
      </c>
      <c r="N15" s="9">
        <f t="shared" si="1"/>
        <v>0</v>
      </c>
      <c r="O15" s="9">
        <f t="shared" si="2"/>
        <v>0</v>
      </c>
      <c r="P15" s="59"/>
    </row>
    <row r="16" spans="1:20" hidden="1" x14ac:dyDescent="0.25">
      <c r="A16" s="43">
        <v>17</v>
      </c>
      <c r="B16" s="3"/>
      <c r="C16" s="4"/>
      <c r="D16" s="4"/>
      <c r="E16" s="4"/>
      <c r="F16" s="4"/>
      <c r="G16" s="4"/>
      <c r="H16" s="4"/>
      <c r="I16" s="4"/>
      <c r="J16" s="4"/>
      <c r="K16" s="31"/>
      <c r="L16" s="20"/>
      <c r="M16" s="4">
        <f t="shared" si="0"/>
        <v>0</v>
      </c>
      <c r="N16" s="9">
        <f t="shared" si="1"/>
        <v>0</v>
      </c>
      <c r="O16" s="9">
        <f t="shared" si="2"/>
        <v>0</v>
      </c>
      <c r="P16" s="59"/>
    </row>
    <row r="17" spans="1:18" hidden="1" x14ac:dyDescent="0.25">
      <c r="A17" s="43">
        <v>18</v>
      </c>
      <c r="B17" s="3"/>
      <c r="C17" s="4"/>
      <c r="D17" s="4"/>
      <c r="E17" s="4"/>
      <c r="F17" s="4"/>
      <c r="G17" s="4"/>
      <c r="H17" s="4"/>
      <c r="I17" s="4"/>
      <c r="J17" s="4"/>
      <c r="K17" s="31"/>
      <c r="L17" s="20"/>
      <c r="M17" s="4">
        <f t="shared" si="0"/>
        <v>0</v>
      </c>
      <c r="N17" s="9">
        <f t="shared" si="1"/>
        <v>0</v>
      </c>
      <c r="O17" s="9">
        <f t="shared" si="2"/>
        <v>0</v>
      </c>
      <c r="P17" s="59"/>
    </row>
    <row r="18" spans="1:18" hidden="1" x14ac:dyDescent="0.25">
      <c r="A18" s="43">
        <v>19</v>
      </c>
      <c r="B18" s="3"/>
      <c r="C18" s="4"/>
      <c r="D18" s="4"/>
      <c r="E18" s="4"/>
      <c r="F18" s="4"/>
      <c r="G18" s="4"/>
      <c r="H18" s="4"/>
      <c r="I18" s="4"/>
      <c r="J18" s="4"/>
      <c r="K18" s="31"/>
      <c r="L18" s="20"/>
      <c r="M18" s="4">
        <f t="shared" si="0"/>
        <v>0</v>
      </c>
      <c r="N18" s="9">
        <f t="shared" si="1"/>
        <v>0</v>
      </c>
      <c r="O18" s="9">
        <f t="shared" si="2"/>
        <v>0</v>
      </c>
      <c r="P18" s="59"/>
    </row>
    <row r="19" spans="1:18" hidden="1" x14ac:dyDescent="0.25">
      <c r="A19" s="43">
        <v>20</v>
      </c>
      <c r="B19" s="3"/>
      <c r="C19" s="4"/>
      <c r="D19" s="4"/>
      <c r="E19" s="4"/>
      <c r="F19" s="4"/>
      <c r="G19" s="4"/>
      <c r="H19" s="4"/>
      <c r="I19" s="4"/>
      <c r="J19" s="4"/>
      <c r="K19" s="31"/>
      <c r="L19" s="20"/>
      <c r="M19" s="4">
        <f t="shared" si="0"/>
        <v>0</v>
      </c>
      <c r="N19" s="9">
        <f t="shared" si="1"/>
        <v>0</v>
      </c>
      <c r="O19" s="9">
        <f t="shared" si="2"/>
        <v>0</v>
      </c>
      <c r="P19" s="59"/>
    </row>
    <row r="20" spans="1:18" hidden="1" x14ac:dyDescent="0.25">
      <c r="A20" s="43">
        <v>21</v>
      </c>
      <c r="B20" s="3"/>
      <c r="C20" s="4"/>
      <c r="D20" s="4"/>
      <c r="E20" s="4"/>
      <c r="F20" s="4"/>
      <c r="G20" s="4"/>
      <c r="H20" s="4"/>
      <c r="I20" s="4"/>
      <c r="J20" s="4"/>
      <c r="K20" s="31"/>
      <c r="L20" s="20"/>
      <c r="M20" s="4">
        <f t="shared" si="0"/>
        <v>0</v>
      </c>
      <c r="N20" s="9">
        <f t="shared" si="1"/>
        <v>0</v>
      </c>
      <c r="O20" s="9">
        <f t="shared" si="2"/>
        <v>0</v>
      </c>
      <c r="P20" s="59"/>
    </row>
    <row r="21" spans="1:18" hidden="1" x14ac:dyDescent="0.25">
      <c r="A21" s="43">
        <v>22</v>
      </c>
      <c r="B21" s="3"/>
      <c r="C21" s="4"/>
      <c r="D21" s="4"/>
      <c r="E21" s="4"/>
      <c r="F21" s="4"/>
      <c r="G21" s="4"/>
      <c r="H21" s="4"/>
      <c r="I21" s="4"/>
      <c r="J21" s="4"/>
      <c r="K21" s="31"/>
      <c r="L21" s="20"/>
      <c r="M21" s="4">
        <f t="shared" si="0"/>
        <v>0</v>
      </c>
      <c r="N21" s="9">
        <f t="shared" si="1"/>
        <v>0</v>
      </c>
      <c r="O21" s="9">
        <f t="shared" si="2"/>
        <v>0</v>
      </c>
      <c r="P21" s="59"/>
    </row>
    <row r="22" spans="1:18" hidden="1" x14ac:dyDescent="0.25">
      <c r="A22" s="43">
        <v>23</v>
      </c>
      <c r="B22" s="3"/>
      <c r="C22" s="4"/>
      <c r="D22" s="4"/>
      <c r="E22" s="4"/>
      <c r="F22" s="4"/>
      <c r="G22" s="4"/>
      <c r="H22" s="4"/>
      <c r="I22" s="4"/>
      <c r="J22" s="4"/>
      <c r="K22" s="31"/>
      <c r="L22" s="20"/>
      <c r="M22" s="4">
        <f t="shared" si="0"/>
        <v>0</v>
      </c>
      <c r="N22" s="9">
        <f t="shared" si="1"/>
        <v>0</v>
      </c>
      <c r="O22" s="9">
        <f t="shared" si="2"/>
        <v>0</v>
      </c>
      <c r="P22" s="59"/>
    </row>
    <row r="23" spans="1:18" hidden="1" x14ac:dyDescent="0.25">
      <c r="A23" s="66">
        <v>24</v>
      </c>
      <c r="B23" s="35"/>
      <c r="C23" s="68"/>
      <c r="D23" s="68"/>
      <c r="E23" s="68"/>
      <c r="F23" s="68"/>
      <c r="G23" s="68"/>
      <c r="H23" s="68"/>
      <c r="I23" s="68"/>
      <c r="J23" s="68"/>
      <c r="K23" s="32"/>
      <c r="L23" s="33"/>
      <c r="M23" s="68">
        <f t="shared" si="0"/>
        <v>0</v>
      </c>
      <c r="N23" s="69">
        <f t="shared" si="1"/>
        <v>0</v>
      </c>
      <c r="O23" s="69">
        <f t="shared" si="2"/>
        <v>0</v>
      </c>
      <c r="P23" s="59"/>
    </row>
    <row r="24" spans="1:18" ht="16.5" thickBot="1" x14ac:dyDescent="0.3">
      <c r="A24" s="74" t="s">
        <v>22</v>
      </c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6"/>
    </row>
    <row r="25" spans="1:18" x14ac:dyDescent="0.25">
      <c r="A25" s="42">
        <v>1</v>
      </c>
      <c r="B25" s="73" t="s">
        <v>50</v>
      </c>
      <c r="C25" s="27"/>
      <c r="D25" s="27"/>
      <c r="E25" s="27"/>
      <c r="F25" s="27"/>
      <c r="G25" s="27"/>
      <c r="H25" s="27"/>
      <c r="I25" s="27"/>
      <c r="J25" s="27">
        <v>5</v>
      </c>
      <c r="K25" s="27"/>
      <c r="L25" s="30">
        <v>5.8618055555555567E-3</v>
      </c>
      <c r="M25" s="27">
        <f>SUM(C25:J25)</f>
        <v>5</v>
      </c>
      <c r="N25" s="30">
        <f>M25*0.2*0.00115741</f>
        <v>1.15741E-3</v>
      </c>
      <c r="O25" s="111">
        <f>L25+N25</f>
        <v>7.0192155555555569E-3</v>
      </c>
      <c r="P25" s="133">
        <v>8</v>
      </c>
    </row>
    <row r="26" spans="1:18" x14ac:dyDescent="0.25">
      <c r="A26" s="43">
        <v>2</v>
      </c>
      <c r="B26" s="166" t="s">
        <v>51</v>
      </c>
      <c r="C26" s="4"/>
      <c r="D26" s="4"/>
      <c r="E26" s="4"/>
      <c r="F26" s="4"/>
      <c r="G26" s="4"/>
      <c r="H26" s="4"/>
      <c r="I26" s="4"/>
      <c r="J26" s="4">
        <v>1</v>
      </c>
      <c r="K26" s="4"/>
      <c r="L26" s="9">
        <v>4.7024305555555552E-3</v>
      </c>
      <c r="M26" s="4">
        <f>SUM(C26:J26)</f>
        <v>1</v>
      </c>
      <c r="N26" s="9">
        <f>M26*0.2*0.00115741</f>
        <v>2.31482E-4</v>
      </c>
      <c r="O26" s="112">
        <f>L26+N26</f>
        <v>4.9339125555555551E-3</v>
      </c>
      <c r="P26" s="115" t="s">
        <v>132</v>
      </c>
    </row>
    <row r="27" spans="1:18" x14ac:dyDescent="0.25">
      <c r="A27" s="43">
        <v>3</v>
      </c>
      <c r="B27" s="34" t="s">
        <v>52</v>
      </c>
      <c r="C27" s="4"/>
      <c r="D27" s="4">
        <v>3</v>
      </c>
      <c r="E27" s="4"/>
      <c r="F27" s="4"/>
      <c r="G27" s="4"/>
      <c r="H27" s="4"/>
      <c r="I27" s="4">
        <v>4</v>
      </c>
      <c r="J27" s="4">
        <v>4</v>
      </c>
      <c r="K27" s="4"/>
      <c r="L27" s="9">
        <v>9.0381944444444442E-3</v>
      </c>
      <c r="M27" s="4">
        <f>SUM(C27:J27)</f>
        <v>11</v>
      </c>
      <c r="N27" s="9">
        <f>M27*0.2*0.00115741</f>
        <v>2.5463020000000003E-3</v>
      </c>
      <c r="O27" s="112">
        <f>L27+N27</f>
        <v>1.1584496444444444E-2</v>
      </c>
      <c r="P27" s="117">
        <v>14</v>
      </c>
    </row>
    <row r="28" spans="1:18" x14ac:dyDescent="0.25">
      <c r="A28" s="43">
        <v>4</v>
      </c>
      <c r="B28" s="34" t="s">
        <v>53</v>
      </c>
      <c r="C28" s="4">
        <v>3</v>
      </c>
      <c r="D28" s="4"/>
      <c r="E28" s="4"/>
      <c r="F28" s="4"/>
      <c r="G28" s="4"/>
      <c r="H28" s="4">
        <v>2</v>
      </c>
      <c r="I28" s="4"/>
      <c r="J28" s="4">
        <v>8</v>
      </c>
      <c r="K28" s="4"/>
      <c r="L28" s="9">
        <v>6.2293981481481471E-3</v>
      </c>
      <c r="M28" s="4">
        <f>SUM(C28:J28)</f>
        <v>13</v>
      </c>
      <c r="N28" s="9">
        <f>M28*0.2*0.00115741</f>
        <v>3.009266E-3</v>
      </c>
      <c r="O28" s="112">
        <f>L28+N28</f>
        <v>9.2386641481481471E-3</v>
      </c>
      <c r="P28" s="117">
        <v>13</v>
      </c>
      <c r="R28" s="71"/>
    </row>
    <row r="29" spans="1:18" x14ac:dyDescent="0.25">
      <c r="A29" s="43">
        <v>5</v>
      </c>
      <c r="B29" s="3" t="s">
        <v>139</v>
      </c>
      <c r="C29" s="4"/>
      <c r="D29" s="4"/>
      <c r="E29" s="4"/>
      <c r="F29" s="4"/>
      <c r="G29" s="4"/>
      <c r="H29" s="4"/>
      <c r="I29" s="4"/>
      <c r="J29" s="4"/>
      <c r="K29" s="4"/>
      <c r="L29" s="9">
        <v>4.509490740740741E-3</v>
      </c>
      <c r="M29" s="4">
        <f>SUM(C29:J29)</f>
        <v>0</v>
      </c>
      <c r="N29" s="9">
        <f>M29*0.2*0.00115741</f>
        <v>0</v>
      </c>
      <c r="O29" s="112">
        <f>L29+N29</f>
        <v>4.509490740740741E-3</v>
      </c>
      <c r="P29" s="115" t="s">
        <v>130</v>
      </c>
      <c r="R29" s="71"/>
    </row>
    <row r="30" spans="1:18" x14ac:dyDescent="0.25">
      <c r="A30" s="43">
        <v>6</v>
      </c>
      <c r="B30" s="34" t="s">
        <v>18</v>
      </c>
      <c r="C30" s="4">
        <v>3</v>
      </c>
      <c r="D30" s="4"/>
      <c r="E30" s="4"/>
      <c r="F30" s="4"/>
      <c r="G30" s="4"/>
      <c r="H30" s="4"/>
      <c r="I30" s="4">
        <v>2</v>
      </c>
      <c r="J30" s="4"/>
      <c r="K30" s="4"/>
      <c r="L30" s="9">
        <v>6.7290509259259257E-3</v>
      </c>
      <c r="M30" s="4">
        <f>SUM(C30:J30)</f>
        <v>5</v>
      </c>
      <c r="N30" s="9">
        <f>M30*0.2*0.00115741</f>
        <v>1.15741E-3</v>
      </c>
      <c r="O30" s="112">
        <f>L30+N30</f>
        <v>7.8864609259259259E-3</v>
      </c>
      <c r="P30" s="117">
        <v>11</v>
      </c>
    </row>
    <row r="31" spans="1:18" x14ac:dyDescent="0.25">
      <c r="A31" s="43">
        <v>7</v>
      </c>
      <c r="B31" s="38" t="s">
        <v>54</v>
      </c>
      <c r="C31" s="4"/>
      <c r="D31" s="4"/>
      <c r="E31" s="4"/>
      <c r="F31" s="4"/>
      <c r="G31" s="4"/>
      <c r="H31" s="4">
        <v>1</v>
      </c>
      <c r="I31" s="4"/>
      <c r="J31" s="4">
        <v>2</v>
      </c>
      <c r="K31" s="4"/>
      <c r="L31" s="9">
        <v>6.5071759259259258E-3</v>
      </c>
      <c r="M31" s="4">
        <f>SUM(C31:J31)</f>
        <v>3</v>
      </c>
      <c r="N31" s="9">
        <f>M31*0.2*0.00115741</f>
        <v>6.9444600000000015E-4</v>
      </c>
      <c r="O31" s="112">
        <f>L31+N31</f>
        <v>7.2016219259259263E-3</v>
      </c>
      <c r="P31" s="117">
        <v>9</v>
      </c>
    </row>
    <row r="32" spans="1:18" x14ac:dyDescent="0.25">
      <c r="A32" s="43">
        <v>8</v>
      </c>
      <c r="B32" s="34" t="s">
        <v>82</v>
      </c>
      <c r="C32" s="4"/>
      <c r="D32" s="4"/>
      <c r="E32" s="4"/>
      <c r="F32" s="4"/>
      <c r="G32" s="4"/>
      <c r="H32" s="4"/>
      <c r="I32" s="4"/>
      <c r="J32" s="4">
        <v>2</v>
      </c>
      <c r="K32" s="4"/>
      <c r="L32" s="9">
        <v>5.2267361111111117E-3</v>
      </c>
      <c r="M32" s="4">
        <f>SUM(C32:J32)</f>
        <v>2</v>
      </c>
      <c r="N32" s="9">
        <f>M32*0.2*0.00115741</f>
        <v>4.6296400000000001E-4</v>
      </c>
      <c r="O32" s="112">
        <f>L32+N32</f>
        <v>5.6897001111111114E-3</v>
      </c>
      <c r="P32" s="117">
        <v>4</v>
      </c>
    </row>
    <row r="33" spans="1:18" x14ac:dyDescent="0.25">
      <c r="A33" s="43">
        <v>9</v>
      </c>
      <c r="B33" s="34" t="s">
        <v>83</v>
      </c>
      <c r="C33" s="4"/>
      <c r="D33" s="4"/>
      <c r="E33" s="4"/>
      <c r="F33" s="4"/>
      <c r="G33" s="4"/>
      <c r="H33" s="4"/>
      <c r="I33" s="4"/>
      <c r="J33" s="4">
        <v>1</v>
      </c>
      <c r="K33" s="4"/>
      <c r="L33" s="9">
        <v>5.942013888888889E-3</v>
      </c>
      <c r="M33" s="4">
        <f>SUM(C33:J33)</f>
        <v>1</v>
      </c>
      <c r="N33" s="9">
        <f>M33*0.2*0.00115741</f>
        <v>2.31482E-4</v>
      </c>
      <c r="O33" s="112">
        <f>L33+N33</f>
        <v>6.1734958888888889E-3</v>
      </c>
      <c r="P33" s="117">
        <v>7</v>
      </c>
    </row>
    <row r="34" spans="1:18" x14ac:dyDescent="0.25">
      <c r="A34" s="43">
        <v>10</v>
      </c>
      <c r="B34" s="167" t="s">
        <v>84</v>
      </c>
      <c r="C34" s="4"/>
      <c r="D34" s="4"/>
      <c r="E34" s="4"/>
      <c r="F34" s="4"/>
      <c r="G34" s="4"/>
      <c r="H34" s="4"/>
      <c r="I34" s="4"/>
      <c r="J34" s="4">
        <v>1</v>
      </c>
      <c r="K34" s="4"/>
      <c r="L34" s="9">
        <v>4.4979166666666666E-3</v>
      </c>
      <c r="M34" s="4">
        <f>SUM(C34:J34)</f>
        <v>1</v>
      </c>
      <c r="N34" s="9">
        <f>M34*0.2*0.00115741</f>
        <v>2.31482E-4</v>
      </c>
      <c r="O34" s="112">
        <f>L34+N34</f>
        <v>4.7293986666666664E-3</v>
      </c>
      <c r="P34" s="115" t="s">
        <v>131</v>
      </c>
    </row>
    <row r="35" spans="1:18" x14ac:dyDescent="0.25">
      <c r="A35" s="43">
        <v>11</v>
      </c>
      <c r="B35" s="37" t="s">
        <v>120</v>
      </c>
      <c r="C35" s="4"/>
      <c r="D35" s="4"/>
      <c r="E35" s="4"/>
      <c r="F35" s="4"/>
      <c r="G35" s="4"/>
      <c r="H35" s="4">
        <v>1</v>
      </c>
      <c r="I35" s="4">
        <v>2</v>
      </c>
      <c r="J35" s="4"/>
      <c r="K35" s="4"/>
      <c r="L35" s="9">
        <v>6.5883101851851858E-3</v>
      </c>
      <c r="M35" s="4">
        <f>SUM(C35:J35)</f>
        <v>3</v>
      </c>
      <c r="N35" s="9">
        <f>M35*0.2*0.00115741</f>
        <v>6.9444600000000015E-4</v>
      </c>
      <c r="O35" s="112">
        <f>L35+N35</f>
        <v>7.2827561851851862E-3</v>
      </c>
      <c r="P35" s="117">
        <v>10</v>
      </c>
    </row>
    <row r="36" spans="1:18" x14ac:dyDescent="0.25">
      <c r="A36" s="43">
        <v>12</v>
      </c>
      <c r="B36" s="37" t="s">
        <v>122</v>
      </c>
      <c r="C36" s="4"/>
      <c r="D36" s="4"/>
      <c r="E36" s="4"/>
      <c r="F36" s="4"/>
      <c r="G36" s="4"/>
      <c r="H36" s="4"/>
      <c r="I36" s="4">
        <v>2</v>
      </c>
      <c r="J36" s="4"/>
      <c r="K36" s="4"/>
      <c r="L36" s="9">
        <v>5.6210648148148148E-3</v>
      </c>
      <c r="M36" s="4">
        <f>SUM(C36:J36)</f>
        <v>2</v>
      </c>
      <c r="N36" s="9">
        <f>M36*0.2*0.00115741</f>
        <v>4.6296400000000001E-4</v>
      </c>
      <c r="O36" s="112">
        <f>L36+N36</f>
        <v>6.0840288148148146E-3</v>
      </c>
      <c r="P36" s="117">
        <v>6</v>
      </c>
    </row>
    <row r="37" spans="1:18" x14ac:dyDescent="0.25">
      <c r="A37" s="43">
        <v>13</v>
      </c>
      <c r="B37" s="37" t="s">
        <v>123</v>
      </c>
      <c r="C37" s="4"/>
      <c r="D37" s="4"/>
      <c r="E37" s="4"/>
      <c r="F37" s="4"/>
      <c r="G37" s="4"/>
      <c r="H37" s="4"/>
      <c r="I37" s="4">
        <v>2</v>
      </c>
      <c r="J37" s="4"/>
      <c r="K37" s="4"/>
      <c r="L37" s="9">
        <v>5.442476851851852E-3</v>
      </c>
      <c r="M37" s="4">
        <f>SUM(C37:J37)</f>
        <v>2</v>
      </c>
      <c r="N37" s="9">
        <f>M37*0.2*0.00115741</f>
        <v>4.6296400000000001E-4</v>
      </c>
      <c r="O37" s="112">
        <f>L37+N37</f>
        <v>5.9054408518518517E-3</v>
      </c>
      <c r="P37" s="117">
        <v>5</v>
      </c>
    </row>
    <row r="38" spans="1:18" ht="16.5" thickBot="1" x14ac:dyDescent="0.3">
      <c r="A38" s="60">
        <v>14</v>
      </c>
      <c r="B38" s="61" t="s">
        <v>127</v>
      </c>
      <c r="C38" s="6"/>
      <c r="D38" s="6">
        <v>1</v>
      </c>
      <c r="E38" s="6"/>
      <c r="F38" s="6"/>
      <c r="G38" s="6"/>
      <c r="H38" s="6">
        <v>4</v>
      </c>
      <c r="I38" s="6">
        <v>2</v>
      </c>
      <c r="J38" s="6"/>
      <c r="K38" s="6"/>
      <c r="L38" s="12">
        <v>6.7886574074074064E-3</v>
      </c>
      <c r="M38" s="6">
        <f>SUM(C38:J38)</f>
        <v>7</v>
      </c>
      <c r="N38" s="12">
        <f>M38*0.2*0.00115741</f>
        <v>1.6203740000000002E-3</v>
      </c>
      <c r="O38" s="113">
        <f>L38+N38</f>
        <v>8.4090314074074073E-3</v>
      </c>
      <c r="P38" s="118">
        <v>12</v>
      </c>
    </row>
    <row r="39" spans="1:18" x14ac:dyDescent="0.25">
      <c r="A39" s="52"/>
      <c r="B39" s="2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2"/>
      <c r="R39" s="70"/>
    </row>
    <row r="40" spans="1:18" x14ac:dyDescent="0.25">
      <c r="A40" s="52"/>
      <c r="B40" s="2" t="s">
        <v>57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 t="s">
        <v>5</v>
      </c>
      <c r="N40" s="47"/>
      <c r="O40" s="47"/>
      <c r="P40" s="47"/>
      <c r="Q40" s="2"/>
      <c r="R40" s="70"/>
    </row>
    <row r="41" spans="1:18" x14ac:dyDescent="0.25">
      <c r="A41" s="52"/>
      <c r="B41" s="2" t="s">
        <v>58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2"/>
      <c r="R41" s="70"/>
    </row>
    <row r="42" spans="1:18" x14ac:dyDescent="0.25">
      <c r="A42" s="52"/>
      <c r="B42" s="2" t="s">
        <v>6</v>
      </c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 t="s">
        <v>26</v>
      </c>
      <c r="N42" s="47"/>
      <c r="O42" s="47"/>
      <c r="P42" s="47"/>
      <c r="Q42" s="2"/>
      <c r="R42" s="70"/>
    </row>
    <row r="43" spans="1:18" x14ac:dyDescent="0.25">
      <c r="A43" s="52"/>
      <c r="B43" s="2"/>
      <c r="C43" s="47"/>
      <c r="D43" s="47"/>
      <c r="E43" s="47"/>
      <c r="F43" s="47"/>
      <c r="G43" s="47"/>
      <c r="H43" s="47"/>
      <c r="I43" s="47"/>
      <c r="J43" s="47"/>
      <c r="K43" s="47"/>
      <c r="L43" s="10"/>
      <c r="M43" s="47"/>
      <c r="N43" s="47"/>
      <c r="O43" s="47"/>
      <c r="P43" s="47"/>
      <c r="Q43" s="2"/>
      <c r="R43" s="70"/>
    </row>
    <row r="44" spans="1:18" x14ac:dyDescent="0.25">
      <c r="A44" s="52"/>
      <c r="B44" s="2"/>
      <c r="C44" s="47"/>
      <c r="D44" s="47"/>
      <c r="E44" s="47"/>
      <c r="F44" s="47"/>
      <c r="G44" s="47"/>
      <c r="H44" s="47"/>
      <c r="I44" s="47"/>
      <c r="J44" s="47"/>
      <c r="K44" s="47"/>
      <c r="L44" s="10"/>
      <c r="M44" s="47"/>
      <c r="N44" s="47"/>
      <c r="O44" s="47"/>
      <c r="P44" s="47"/>
      <c r="Q44" s="2"/>
      <c r="R44" s="70"/>
    </row>
    <row r="45" spans="1:18" x14ac:dyDescent="0.25">
      <c r="A45" s="52"/>
      <c r="B45" s="2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10"/>
      <c r="P45" s="47"/>
      <c r="Q45" s="2"/>
      <c r="R45" s="70"/>
    </row>
    <row r="46" spans="1:18" x14ac:dyDescent="0.25">
      <c r="A46" s="52"/>
      <c r="B46" s="2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10"/>
      <c r="O46" s="10"/>
      <c r="P46" s="47"/>
      <c r="Q46" s="2"/>
      <c r="R46" s="70"/>
    </row>
    <row r="47" spans="1:18" x14ac:dyDescent="0.25">
      <c r="A47" s="52"/>
      <c r="B47" s="2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10"/>
      <c r="O47" s="10"/>
      <c r="P47" s="47"/>
      <c r="Q47" s="2"/>
      <c r="R47" s="70"/>
    </row>
    <row r="48" spans="1:18" x14ac:dyDescent="0.25">
      <c r="A48" s="52"/>
      <c r="B48" s="2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2"/>
      <c r="R48" s="70"/>
    </row>
    <row r="49" spans="1:18" x14ac:dyDescent="0.25">
      <c r="A49" s="52"/>
      <c r="B49" s="2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2"/>
      <c r="R49" s="70"/>
    </row>
    <row r="50" spans="1:18" x14ac:dyDescent="0.25">
      <c r="A50" s="52"/>
      <c r="B50" s="2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2"/>
      <c r="R50" s="70"/>
    </row>
    <row r="51" spans="1:18" x14ac:dyDescent="0.25">
      <c r="A51" s="52"/>
      <c r="B51" s="2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2"/>
      <c r="R51" s="70"/>
    </row>
    <row r="52" spans="1:18" x14ac:dyDescent="0.25">
      <c r="A52" s="52"/>
      <c r="B52" s="2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2"/>
      <c r="R52" s="70"/>
    </row>
  </sheetData>
  <sortState ref="A25:P38">
    <sortCondition ref="O7:O11"/>
  </sortState>
  <mergeCells count="6">
    <mergeCell ref="A1:P1"/>
    <mergeCell ref="A2:P2"/>
    <mergeCell ref="A24:P24"/>
    <mergeCell ref="A3:O3"/>
    <mergeCell ref="A4:O4"/>
    <mergeCell ref="A6:P6"/>
  </mergeCells>
  <printOptions gridLines="1"/>
  <pageMargins left="0.7" right="0.7" top="0.75" bottom="0.75" header="0.3" footer="0.3"/>
  <pageSetup paperSize="9" scale="90" orientation="landscape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zoomScaleNormal="100" workbookViewId="0">
      <selection activeCell="V3" sqref="V3"/>
    </sheetView>
  </sheetViews>
  <sheetFormatPr defaultRowHeight="15.75" x14ac:dyDescent="0.25"/>
  <cols>
    <col min="1" max="1" width="6" style="7" customWidth="1"/>
    <col min="2" max="2" width="42.28515625" style="18" customWidth="1"/>
    <col min="3" max="10" width="3.42578125" style="7" customWidth="1"/>
    <col min="11" max="11" width="4.7109375" style="7" hidden="1" customWidth="1"/>
    <col min="12" max="12" width="9" style="15" customWidth="1"/>
    <col min="13" max="13" width="3.42578125" style="7" customWidth="1"/>
    <col min="14" max="15" width="9.140625" style="7"/>
    <col min="16" max="16" width="7" style="45" customWidth="1"/>
    <col min="17" max="17" width="4.85546875" style="7" customWidth="1"/>
    <col min="18" max="18" width="9.140625" style="5"/>
  </cols>
  <sheetData>
    <row r="1" spans="1:18" s="49" customFormat="1" ht="19.5" customHeight="1" x14ac:dyDescent="0.25">
      <c r="A1" s="54" t="s">
        <v>28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7"/>
      <c r="R1" s="5"/>
    </row>
    <row r="2" spans="1:18" s="49" customFormat="1" ht="19.5" customHeight="1" x14ac:dyDescent="0.25">
      <c r="A2" s="55" t="s">
        <v>27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7"/>
      <c r="R2" s="5"/>
    </row>
    <row r="3" spans="1:18" s="49" customFormat="1" ht="19.5" customHeight="1" x14ac:dyDescent="0.25">
      <c r="A3" s="57" t="s">
        <v>117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7"/>
      <c r="R3" s="5"/>
    </row>
    <row r="4" spans="1:18" s="49" customFormat="1" ht="19.5" customHeight="1" thickBot="1" x14ac:dyDescent="0.3">
      <c r="A4" s="175" t="s">
        <v>118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7"/>
      <c r="R4" s="5"/>
    </row>
    <row r="5" spans="1:18" s="130" customFormat="1" ht="107.25" customHeight="1" thickBot="1" x14ac:dyDescent="0.3">
      <c r="A5" s="81" t="s">
        <v>133</v>
      </c>
      <c r="B5" s="124" t="s">
        <v>134</v>
      </c>
      <c r="C5" s="41" t="s">
        <v>16</v>
      </c>
      <c r="D5" s="41" t="s">
        <v>10</v>
      </c>
      <c r="E5" s="41" t="s">
        <v>7</v>
      </c>
      <c r="F5" s="41" t="s">
        <v>14</v>
      </c>
      <c r="G5" s="41" t="s">
        <v>10</v>
      </c>
      <c r="H5" s="41" t="s">
        <v>9</v>
      </c>
      <c r="I5" s="41" t="s">
        <v>11</v>
      </c>
      <c r="J5" s="41" t="s">
        <v>12</v>
      </c>
      <c r="K5" s="82"/>
      <c r="L5" s="83" t="s">
        <v>1</v>
      </c>
      <c r="M5" s="83" t="s">
        <v>8</v>
      </c>
      <c r="N5" s="83" t="s">
        <v>2</v>
      </c>
      <c r="O5" s="137" t="s">
        <v>3</v>
      </c>
      <c r="P5" s="138" t="s">
        <v>4</v>
      </c>
      <c r="Q5" s="46"/>
      <c r="R5" s="84"/>
    </row>
    <row r="6" spans="1:18" ht="18.75" customHeight="1" thickBot="1" x14ac:dyDescent="0.3">
      <c r="A6" s="78" t="s">
        <v>21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80"/>
    </row>
    <row r="7" spans="1:18" x14ac:dyDescent="0.25">
      <c r="A7" s="92">
        <v>1</v>
      </c>
      <c r="B7" s="73" t="s">
        <v>86</v>
      </c>
      <c r="C7" s="93"/>
      <c r="D7" s="27"/>
      <c r="E7" s="27">
        <v>3</v>
      </c>
      <c r="F7" s="27"/>
      <c r="G7" s="27"/>
      <c r="H7" s="27"/>
      <c r="I7" s="27"/>
      <c r="J7" s="27"/>
      <c r="K7" s="27"/>
      <c r="L7" s="94">
        <v>4.4527777777777777E-3</v>
      </c>
      <c r="M7" s="27">
        <f t="shared" ref="M7:M12" si="0">SUM(C7:J7)</f>
        <v>3</v>
      </c>
      <c r="N7" s="30">
        <f>M7*0.2*0.00115741</f>
        <v>6.9444600000000015E-4</v>
      </c>
      <c r="O7" s="111">
        <f t="shared" ref="O7:O12" si="1">L7+N7</f>
        <v>5.1472237777777782E-3</v>
      </c>
      <c r="P7" s="133">
        <v>4</v>
      </c>
      <c r="R7"/>
    </row>
    <row r="8" spans="1:18" x14ac:dyDescent="0.25">
      <c r="A8" s="36">
        <v>2</v>
      </c>
      <c r="B8" s="166" t="s">
        <v>87</v>
      </c>
      <c r="C8" s="26"/>
      <c r="D8" s="4"/>
      <c r="E8" s="4"/>
      <c r="F8" s="4"/>
      <c r="G8" s="4"/>
      <c r="H8" s="4"/>
      <c r="I8" s="4"/>
      <c r="J8" s="4"/>
      <c r="K8" s="4"/>
      <c r="L8" s="13">
        <v>3.1625000000000004E-3</v>
      </c>
      <c r="M8" s="4">
        <f t="shared" si="0"/>
        <v>0</v>
      </c>
      <c r="N8" s="9">
        <f t="shared" ref="N8:N12" si="2">M8*0.2*0.00115741</f>
        <v>0</v>
      </c>
      <c r="O8" s="112">
        <f t="shared" si="1"/>
        <v>3.1625000000000004E-3</v>
      </c>
      <c r="P8" s="115" t="s">
        <v>131</v>
      </c>
      <c r="R8"/>
    </row>
    <row r="9" spans="1:18" x14ac:dyDescent="0.25">
      <c r="A9" s="20">
        <v>3</v>
      </c>
      <c r="B9" s="168" t="s">
        <v>65</v>
      </c>
      <c r="C9" s="4"/>
      <c r="D9" s="4"/>
      <c r="E9" s="4"/>
      <c r="F9" s="4"/>
      <c r="G9" s="4"/>
      <c r="H9" s="4"/>
      <c r="I9" s="4"/>
      <c r="J9" s="4"/>
      <c r="K9" s="4"/>
      <c r="L9" s="13">
        <v>3.0642361111111109E-3</v>
      </c>
      <c r="M9" s="4">
        <f t="shared" si="0"/>
        <v>0</v>
      </c>
      <c r="N9" s="9">
        <f t="shared" si="2"/>
        <v>0</v>
      </c>
      <c r="O9" s="112">
        <f t="shared" si="1"/>
        <v>3.0642361111111109E-3</v>
      </c>
      <c r="P9" s="115" t="s">
        <v>130</v>
      </c>
      <c r="R9"/>
    </row>
    <row r="10" spans="1:18" x14ac:dyDescent="0.25">
      <c r="A10" s="20">
        <v>4</v>
      </c>
      <c r="B10" s="164" t="s">
        <v>67</v>
      </c>
      <c r="C10" s="4"/>
      <c r="D10" s="4"/>
      <c r="E10" s="4"/>
      <c r="F10" s="4"/>
      <c r="G10" s="4"/>
      <c r="H10" s="4"/>
      <c r="I10" s="4"/>
      <c r="J10" s="4"/>
      <c r="K10" s="4"/>
      <c r="L10" s="13">
        <v>4.6017361111111111E-3</v>
      </c>
      <c r="M10" s="4">
        <f t="shared" si="0"/>
        <v>0</v>
      </c>
      <c r="N10" s="9">
        <f t="shared" si="2"/>
        <v>0</v>
      </c>
      <c r="O10" s="112">
        <f t="shared" si="1"/>
        <v>4.6017361111111111E-3</v>
      </c>
      <c r="P10" s="115" t="s">
        <v>132</v>
      </c>
      <c r="R10"/>
    </row>
    <row r="11" spans="1:18" x14ac:dyDescent="0.25">
      <c r="A11" s="36">
        <v>5</v>
      </c>
      <c r="B11" s="37" t="s">
        <v>68</v>
      </c>
      <c r="C11" s="26"/>
      <c r="D11" s="4"/>
      <c r="E11" s="4"/>
      <c r="F11" s="4"/>
      <c r="G11" s="4"/>
      <c r="H11" s="4"/>
      <c r="I11" s="4">
        <v>1</v>
      </c>
      <c r="J11" s="4">
        <v>4</v>
      </c>
      <c r="K11" s="4"/>
      <c r="L11" s="13">
        <v>5.235416666666666E-3</v>
      </c>
      <c r="M11" s="4">
        <f t="shared" si="0"/>
        <v>5</v>
      </c>
      <c r="N11" s="9">
        <f t="shared" si="2"/>
        <v>1.15741E-3</v>
      </c>
      <c r="O11" s="112">
        <f t="shared" si="1"/>
        <v>6.3928266666666662E-3</v>
      </c>
      <c r="P11" s="117">
        <v>5</v>
      </c>
      <c r="R11"/>
    </row>
    <row r="12" spans="1:18" ht="16.5" thickBot="1" x14ac:dyDescent="0.3">
      <c r="A12" s="95">
        <v>6</v>
      </c>
      <c r="B12" s="67" t="s">
        <v>69</v>
      </c>
      <c r="C12" s="96">
        <v>1</v>
      </c>
      <c r="D12" s="68"/>
      <c r="E12" s="68"/>
      <c r="F12" s="68"/>
      <c r="G12" s="68"/>
      <c r="H12" s="68">
        <v>1</v>
      </c>
      <c r="I12" s="68"/>
      <c r="J12" s="68">
        <v>8</v>
      </c>
      <c r="K12" s="68"/>
      <c r="L12" s="97">
        <v>4.281365740740741E-3</v>
      </c>
      <c r="M12" s="68">
        <f t="shared" si="0"/>
        <v>10</v>
      </c>
      <c r="N12" s="69">
        <f t="shared" si="2"/>
        <v>2.31482E-3</v>
      </c>
      <c r="O12" s="116">
        <f t="shared" si="1"/>
        <v>6.5961857407407405E-3</v>
      </c>
      <c r="P12" s="118">
        <v>6</v>
      </c>
      <c r="R12"/>
    </row>
    <row r="13" spans="1:18" ht="16.5" thickBot="1" x14ac:dyDescent="0.3">
      <c r="A13" s="74" t="s">
        <v>22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6"/>
    </row>
    <row r="14" spans="1:18" x14ac:dyDescent="0.25">
      <c r="A14" s="87">
        <v>1</v>
      </c>
      <c r="B14" s="169" t="s">
        <v>70</v>
      </c>
      <c r="C14" s="98"/>
      <c r="D14" s="98"/>
      <c r="E14" s="98">
        <v>3</v>
      </c>
      <c r="F14" s="98">
        <v>3</v>
      </c>
      <c r="G14" s="98"/>
      <c r="H14" s="98"/>
      <c r="I14" s="98"/>
      <c r="J14" s="98">
        <v>7</v>
      </c>
      <c r="K14" s="98"/>
      <c r="L14" s="99">
        <v>6.1346064814814813E-3</v>
      </c>
      <c r="M14" s="98">
        <f t="shared" ref="M14:M16" si="3">SUM(C14:J14)</f>
        <v>13</v>
      </c>
      <c r="N14" s="90">
        <f>M14*0.2*0.00115741</f>
        <v>3.009266E-3</v>
      </c>
      <c r="O14" s="139">
        <f>L14+N14</f>
        <v>9.1438724814814805E-3</v>
      </c>
      <c r="P14" s="114" t="s">
        <v>132</v>
      </c>
      <c r="R14"/>
    </row>
    <row r="15" spans="1:18" x14ac:dyDescent="0.25">
      <c r="A15" s="21">
        <v>2</v>
      </c>
      <c r="B15" s="165" t="s">
        <v>100</v>
      </c>
      <c r="C15" s="4"/>
      <c r="D15" s="4"/>
      <c r="E15" s="4"/>
      <c r="F15" s="4"/>
      <c r="G15" s="4"/>
      <c r="H15" s="4"/>
      <c r="I15" s="4"/>
      <c r="J15" s="4"/>
      <c r="K15" s="4"/>
      <c r="L15" s="13">
        <v>5.7795138888888887E-3</v>
      </c>
      <c r="M15" s="4">
        <f t="shared" si="3"/>
        <v>0</v>
      </c>
      <c r="N15" s="9">
        <f t="shared" ref="N15:N16" si="4">M15*0.2*0.00115741</f>
        <v>0</v>
      </c>
      <c r="O15" s="112">
        <f t="shared" ref="O15:O16" si="5">L15+N15</f>
        <v>5.7795138888888887E-3</v>
      </c>
      <c r="P15" s="115" t="s">
        <v>131</v>
      </c>
      <c r="R15"/>
    </row>
    <row r="16" spans="1:18" ht="16.5" thickBot="1" x14ac:dyDescent="0.3">
      <c r="A16" s="50">
        <v>3</v>
      </c>
      <c r="B16" s="170" t="s">
        <v>66</v>
      </c>
      <c r="C16" s="6"/>
      <c r="D16" s="6"/>
      <c r="E16" s="6">
        <v>3</v>
      </c>
      <c r="F16" s="6"/>
      <c r="G16" s="6"/>
      <c r="H16" s="6"/>
      <c r="I16" s="6"/>
      <c r="J16" s="6"/>
      <c r="K16" s="6"/>
      <c r="L16" s="51">
        <v>4.7510416666666664E-3</v>
      </c>
      <c r="M16" s="6">
        <f t="shared" si="3"/>
        <v>3</v>
      </c>
      <c r="N16" s="12">
        <f t="shared" si="4"/>
        <v>6.9444600000000015E-4</v>
      </c>
      <c r="O16" s="113">
        <f t="shared" si="5"/>
        <v>5.4454876666666669E-3</v>
      </c>
      <c r="P16" s="136" t="s">
        <v>130</v>
      </c>
      <c r="R16"/>
    </row>
    <row r="17" spans="2:15" x14ac:dyDescent="0.25">
      <c r="O17" s="10"/>
    </row>
    <row r="18" spans="2:15" x14ac:dyDescent="0.25">
      <c r="B18" s="18" t="s">
        <v>48</v>
      </c>
      <c r="J18" s="15"/>
      <c r="L18" s="18" t="s">
        <v>5</v>
      </c>
    </row>
    <row r="19" spans="2:15" x14ac:dyDescent="0.25">
      <c r="B19" s="5" t="s">
        <v>58</v>
      </c>
    </row>
    <row r="20" spans="2:15" x14ac:dyDescent="0.25">
      <c r="B20" s="18" t="s">
        <v>6</v>
      </c>
      <c r="L20" s="22" t="s">
        <v>26</v>
      </c>
    </row>
    <row r="21" spans="2:15" x14ac:dyDescent="0.25">
      <c r="B21" s="19"/>
      <c r="C21" s="8"/>
      <c r="D21" s="8"/>
      <c r="E21" s="8"/>
      <c r="F21" s="8"/>
      <c r="G21" s="8"/>
      <c r="H21" s="8"/>
      <c r="I21" s="8"/>
      <c r="J21" s="8"/>
      <c r="K21" s="8"/>
      <c r="L21" s="16"/>
      <c r="M21" s="8"/>
      <c r="N21" s="10"/>
    </row>
    <row r="22" spans="2:15" x14ac:dyDescent="0.25">
      <c r="B22" s="19"/>
      <c r="C22" s="8"/>
      <c r="D22" s="8"/>
      <c r="E22" s="8"/>
      <c r="F22" s="8"/>
      <c r="G22" s="8"/>
      <c r="H22" s="8"/>
      <c r="I22" s="8"/>
      <c r="J22" s="8"/>
      <c r="K22" s="8"/>
      <c r="L22" s="16"/>
      <c r="M22" s="8"/>
      <c r="N22" s="10"/>
    </row>
  </sheetData>
  <mergeCells count="6">
    <mergeCell ref="A1:P1"/>
    <mergeCell ref="A2:P2"/>
    <mergeCell ref="A6:P6"/>
    <mergeCell ref="A13:P13"/>
    <mergeCell ref="A3:P3"/>
    <mergeCell ref="A4:P4"/>
  </mergeCells>
  <pageMargins left="0.7" right="0.7" top="0.75" bottom="0.75" header="0.3" footer="0.3"/>
  <pageSetup paperSize="9" scale="90" orientation="landscape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zoomScaleNormal="100" workbookViewId="0">
      <selection sqref="A1:XFD1048576"/>
    </sheetView>
  </sheetViews>
  <sheetFormatPr defaultRowHeight="15.75" x14ac:dyDescent="0.25"/>
  <cols>
    <col min="1" max="1" width="5" style="49" customWidth="1"/>
    <col min="2" max="2" width="40.7109375" style="49" customWidth="1"/>
    <col min="3" max="3" width="4.42578125" style="182" customWidth="1"/>
    <col min="4" max="4" width="4.140625" style="182" customWidth="1"/>
    <col min="5" max="5" width="4.7109375" style="182" customWidth="1"/>
    <col min="6" max="6" width="4.42578125" style="182" customWidth="1"/>
    <col min="7" max="12" width="4.7109375" style="182" customWidth="1"/>
    <col min="13" max="13" width="9.42578125" style="182" customWidth="1"/>
    <col min="14" max="14" width="6" style="182" customWidth="1"/>
    <col min="15" max="16" width="9.140625" style="182"/>
    <col min="17" max="17" width="9.140625" style="46"/>
    <col min="18" max="16384" width="9.140625" style="49"/>
  </cols>
  <sheetData>
    <row r="1" spans="1:21" s="49" customFormat="1" x14ac:dyDescent="0.25">
      <c r="A1" s="54" t="s">
        <v>28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176"/>
      <c r="S1" s="176"/>
      <c r="T1" s="176"/>
      <c r="U1" s="176"/>
    </row>
    <row r="2" spans="1:21" s="49" customFormat="1" x14ac:dyDescent="0.25">
      <c r="A2" s="55" t="s">
        <v>27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177"/>
      <c r="S2" s="177"/>
      <c r="T2" s="177"/>
      <c r="U2" s="177"/>
    </row>
    <row r="3" spans="1:21" s="49" customFormat="1" x14ac:dyDescent="0.25">
      <c r="A3" s="57" t="s">
        <v>13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178"/>
      <c r="S3" s="178"/>
    </row>
    <row r="4" spans="1:21" s="49" customFormat="1" ht="16.5" thickBot="1" x14ac:dyDescent="0.3">
      <c r="A4" s="175" t="s">
        <v>115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9"/>
      <c r="S4" s="179"/>
    </row>
    <row r="5" spans="1:21" s="180" customFormat="1" ht="87" customHeight="1" thickBot="1" x14ac:dyDescent="0.3">
      <c r="A5" s="104" t="s">
        <v>133</v>
      </c>
      <c r="B5" s="124" t="s">
        <v>134</v>
      </c>
      <c r="C5" s="105" t="s">
        <v>109</v>
      </c>
      <c r="D5" s="105" t="s">
        <v>7</v>
      </c>
      <c r="E5" s="105" t="s">
        <v>15</v>
      </c>
      <c r="F5" s="105" t="s">
        <v>110</v>
      </c>
      <c r="G5" s="105" t="s">
        <v>111</v>
      </c>
      <c r="H5" s="105" t="s">
        <v>112</v>
      </c>
      <c r="I5" s="105" t="s">
        <v>12</v>
      </c>
      <c r="J5" s="105" t="s">
        <v>113</v>
      </c>
      <c r="K5" s="105" t="s">
        <v>7</v>
      </c>
      <c r="L5" s="105" t="s">
        <v>15</v>
      </c>
      <c r="M5" s="106" t="s">
        <v>1</v>
      </c>
      <c r="N5" s="106" t="s">
        <v>8</v>
      </c>
      <c r="O5" s="106" t="s">
        <v>2</v>
      </c>
      <c r="P5" s="149" t="s">
        <v>3</v>
      </c>
      <c r="Q5" s="150" t="s">
        <v>4</v>
      </c>
      <c r="R5" s="52"/>
      <c r="S5" s="52"/>
    </row>
    <row r="6" spans="1:21" s="49" customFormat="1" ht="15.75" customHeight="1" thickBot="1" x14ac:dyDescent="0.3">
      <c r="A6" s="101" t="s">
        <v>21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3"/>
      <c r="R6" s="2"/>
      <c r="S6" s="2"/>
    </row>
    <row r="7" spans="1:21" s="49" customFormat="1" ht="15.75" customHeight="1" x14ac:dyDescent="0.25">
      <c r="A7" s="100">
        <v>1</v>
      </c>
      <c r="B7" s="77" t="s">
        <v>104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30">
        <v>1.001087962962963E-2</v>
      </c>
      <c r="N7" s="27">
        <f>SUM(C7:L7)</f>
        <v>0</v>
      </c>
      <c r="O7" s="30">
        <f>N7*0.3*0.00115741</f>
        <v>0</v>
      </c>
      <c r="P7" s="111">
        <f>M7+O7</f>
        <v>1.001087962962963E-2</v>
      </c>
      <c r="Q7" s="133">
        <v>5</v>
      </c>
      <c r="R7" s="5"/>
    </row>
    <row r="8" spans="1:21" s="49" customFormat="1" ht="15.75" customHeight="1" x14ac:dyDescent="0.25">
      <c r="A8" s="58">
        <v>2</v>
      </c>
      <c r="B8" s="3" t="s">
        <v>63</v>
      </c>
      <c r="C8" s="4"/>
      <c r="D8" s="4"/>
      <c r="E8" s="4"/>
      <c r="F8" s="4"/>
      <c r="G8" s="4">
        <v>1</v>
      </c>
      <c r="H8" s="4"/>
      <c r="I8" s="4"/>
      <c r="J8" s="4"/>
      <c r="K8" s="4"/>
      <c r="L8" s="4"/>
      <c r="M8" s="9">
        <v>9.6611111111111116E-3</v>
      </c>
      <c r="N8" s="4">
        <f>SUM(C8:L8)</f>
        <v>1</v>
      </c>
      <c r="O8" s="9">
        <f>N8*0.3*0.00115741</f>
        <v>3.4722299999999997E-4</v>
      </c>
      <c r="P8" s="112">
        <f>M8+O8</f>
        <v>1.0008334111111112E-2</v>
      </c>
      <c r="Q8" s="117">
        <v>4</v>
      </c>
      <c r="R8" s="5"/>
    </row>
    <row r="9" spans="1:21" s="49" customFormat="1" ht="15.75" customHeight="1" x14ac:dyDescent="0.25">
      <c r="A9" s="58">
        <v>3</v>
      </c>
      <c r="B9" s="37" t="s">
        <v>105</v>
      </c>
      <c r="C9" s="4"/>
      <c r="D9" s="4"/>
      <c r="E9" s="4"/>
      <c r="F9" s="4"/>
      <c r="G9" s="4"/>
      <c r="H9" s="4"/>
      <c r="I9" s="4">
        <v>2</v>
      </c>
      <c r="J9" s="4"/>
      <c r="K9" s="4"/>
      <c r="L9" s="4"/>
      <c r="M9" s="9">
        <v>9.9363425925925921E-3</v>
      </c>
      <c r="N9" s="4">
        <f>SUM(C9:L9)</f>
        <v>2</v>
      </c>
      <c r="O9" s="9">
        <f>N9*0.3*0.00115741</f>
        <v>6.9444599999999993E-4</v>
      </c>
      <c r="P9" s="112">
        <f>M9+O9</f>
        <v>1.0630788592592592E-2</v>
      </c>
      <c r="Q9" s="117">
        <v>6</v>
      </c>
      <c r="R9" s="5"/>
    </row>
    <row r="10" spans="1:21" s="49" customFormat="1" ht="15.75" customHeight="1" x14ac:dyDescent="0.25">
      <c r="A10" s="58">
        <v>4</v>
      </c>
      <c r="B10" s="164" t="s">
        <v>106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9">
        <v>9.7315972222222231E-3</v>
      </c>
      <c r="N10" s="4">
        <f>SUM(C10:L10)</f>
        <v>0</v>
      </c>
      <c r="O10" s="9">
        <f>N10*0.3*0.00115741</f>
        <v>0</v>
      </c>
      <c r="P10" s="112">
        <f>M10+O10</f>
        <v>9.7315972222222231E-3</v>
      </c>
      <c r="Q10" s="115" t="s">
        <v>131</v>
      </c>
      <c r="R10" s="5"/>
    </row>
    <row r="11" spans="1:21" s="49" customFormat="1" ht="15.75" customHeight="1" x14ac:dyDescent="0.25">
      <c r="A11" s="58">
        <v>5</v>
      </c>
      <c r="B11" s="164" t="s">
        <v>107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9">
        <v>7.6743055555555557E-3</v>
      </c>
      <c r="N11" s="4">
        <f>SUM(C11:L11)</f>
        <v>0</v>
      </c>
      <c r="O11" s="9">
        <f>N11*0.3*0.00115741</f>
        <v>0</v>
      </c>
      <c r="P11" s="112">
        <f>M11+O11</f>
        <v>7.6743055555555557E-3</v>
      </c>
      <c r="Q11" s="115" t="s">
        <v>130</v>
      </c>
      <c r="R11" s="5"/>
    </row>
    <row r="12" spans="1:21" s="49" customFormat="1" ht="15.75" customHeight="1" thickBot="1" x14ac:dyDescent="0.3">
      <c r="A12" s="107">
        <v>6</v>
      </c>
      <c r="B12" s="171" t="s">
        <v>124</v>
      </c>
      <c r="C12" s="68"/>
      <c r="D12" s="68"/>
      <c r="E12" s="68"/>
      <c r="F12" s="68"/>
      <c r="G12" s="68"/>
      <c r="H12" s="68"/>
      <c r="I12" s="68">
        <v>2</v>
      </c>
      <c r="J12" s="68"/>
      <c r="K12" s="68"/>
      <c r="L12" s="68"/>
      <c r="M12" s="69">
        <v>9.1153935185185175E-3</v>
      </c>
      <c r="N12" s="68">
        <f>SUM(C12:L12)</f>
        <v>2</v>
      </c>
      <c r="O12" s="69">
        <f>N12*0.3*0.00115741</f>
        <v>6.9444599999999993E-4</v>
      </c>
      <c r="P12" s="116">
        <f>M12+O12</f>
        <v>9.8098395185185171E-3</v>
      </c>
      <c r="Q12" s="136" t="s">
        <v>132</v>
      </c>
      <c r="R12" s="5"/>
    </row>
    <row r="13" spans="1:21" s="49" customFormat="1" ht="15.75" customHeight="1" thickBot="1" x14ac:dyDescent="0.3">
      <c r="A13" s="108" t="s">
        <v>22</v>
      </c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10"/>
      <c r="R13" s="5"/>
    </row>
    <row r="14" spans="1:21" s="49" customFormat="1" ht="15.75" customHeight="1" x14ac:dyDescent="0.25">
      <c r="A14" s="145">
        <v>1</v>
      </c>
      <c r="B14" s="172" t="s">
        <v>55</v>
      </c>
      <c r="C14" s="98">
        <v>1</v>
      </c>
      <c r="D14" s="98"/>
      <c r="E14" s="98"/>
      <c r="F14" s="98"/>
      <c r="G14" s="98"/>
      <c r="H14" s="98"/>
      <c r="I14" s="98"/>
      <c r="J14" s="98"/>
      <c r="K14" s="98"/>
      <c r="L14" s="98"/>
      <c r="M14" s="90">
        <v>9.7688657407407412E-3</v>
      </c>
      <c r="N14" s="98">
        <f>SUM(C14:L14)</f>
        <v>1</v>
      </c>
      <c r="O14" s="90">
        <f>N14*0.3*0.00115741</f>
        <v>3.4722299999999997E-4</v>
      </c>
      <c r="P14" s="146">
        <f>M14+O14</f>
        <v>1.0116088740740742E-2</v>
      </c>
      <c r="Q14" s="114" t="s">
        <v>131</v>
      </c>
      <c r="R14" s="5"/>
    </row>
    <row r="15" spans="1:21" s="49" customFormat="1" ht="15.75" customHeight="1" x14ac:dyDescent="0.25">
      <c r="A15" s="58">
        <v>2</v>
      </c>
      <c r="B15" s="166" t="s">
        <v>64</v>
      </c>
      <c r="C15" s="4">
        <v>1</v>
      </c>
      <c r="D15" s="4">
        <v>3</v>
      </c>
      <c r="E15" s="4"/>
      <c r="F15" s="4"/>
      <c r="G15" s="4"/>
      <c r="H15" s="4"/>
      <c r="I15" s="4"/>
      <c r="J15" s="4"/>
      <c r="K15" s="4"/>
      <c r="L15" s="4"/>
      <c r="M15" s="9">
        <v>1.1614583333333333E-2</v>
      </c>
      <c r="N15" s="4">
        <f>SUM(C15:L15)</f>
        <v>4</v>
      </c>
      <c r="O15" s="9">
        <f>N15*0.3*0.00115741</f>
        <v>1.3888919999999999E-3</v>
      </c>
      <c r="P15" s="147">
        <f>M15+O15</f>
        <v>1.3003475333333332E-2</v>
      </c>
      <c r="Q15" s="115" t="s">
        <v>132</v>
      </c>
      <c r="R15" s="5"/>
    </row>
    <row r="16" spans="1:21" s="49" customFormat="1" ht="15.75" customHeight="1" x14ac:dyDescent="0.25">
      <c r="A16" s="58">
        <v>3</v>
      </c>
      <c r="B16" s="165" t="s">
        <v>108</v>
      </c>
      <c r="C16" s="4"/>
      <c r="D16" s="4"/>
      <c r="E16" s="4"/>
      <c r="F16" s="4"/>
      <c r="G16" s="4">
        <v>3</v>
      </c>
      <c r="H16" s="4"/>
      <c r="I16" s="4"/>
      <c r="J16" s="4"/>
      <c r="K16" s="4"/>
      <c r="L16" s="4"/>
      <c r="M16" s="9">
        <v>8.0479166666666668E-3</v>
      </c>
      <c r="N16" s="4">
        <f>SUM(C16:L16)</f>
        <v>3</v>
      </c>
      <c r="O16" s="9">
        <f>N16*0.3*0.00115741</f>
        <v>1.0416689999999998E-3</v>
      </c>
      <c r="P16" s="147">
        <f>M16+O16</f>
        <v>9.089585666666667E-3</v>
      </c>
      <c r="Q16" s="115" t="s">
        <v>130</v>
      </c>
      <c r="R16" s="5"/>
    </row>
    <row r="17" spans="1:19" s="49" customFormat="1" ht="15.75" customHeight="1" thickBot="1" x14ac:dyDescent="0.3">
      <c r="A17" s="181">
        <v>4</v>
      </c>
      <c r="B17" s="61" t="s">
        <v>121</v>
      </c>
      <c r="C17" s="6"/>
      <c r="D17" s="6">
        <v>3</v>
      </c>
      <c r="E17" s="6"/>
      <c r="F17" s="6"/>
      <c r="G17" s="6"/>
      <c r="H17" s="6"/>
      <c r="I17" s="6"/>
      <c r="J17" s="6"/>
      <c r="K17" s="6"/>
      <c r="L17" s="6"/>
      <c r="M17" s="12">
        <v>1.4153356481481484E-2</v>
      </c>
      <c r="N17" s="6">
        <f>SUM(C17:L17)</f>
        <v>3</v>
      </c>
      <c r="O17" s="12">
        <f>N17*0.3*0.00115741</f>
        <v>1.0416689999999998E-3</v>
      </c>
      <c r="P17" s="148">
        <f>M17+O17</f>
        <v>1.5195025481481484E-2</v>
      </c>
      <c r="Q17" s="118">
        <v>4</v>
      </c>
      <c r="R17" s="5"/>
      <c r="S17" s="5"/>
    </row>
    <row r="18" spans="1:19" s="49" customFormat="1" ht="15.75" customHeight="1" x14ac:dyDescent="0.25">
      <c r="A18" s="2"/>
      <c r="C18" s="182"/>
      <c r="D18" s="182"/>
      <c r="E18" s="182"/>
      <c r="F18" s="182"/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46"/>
      <c r="R18" s="5"/>
      <c r="S18" s="5"/>
    </row>
    <row r="19" spans="1:19" s="49" customFormat="1" x14ac:dyDescent="0.25">
      <c r="A19" s="5"/>
      <c r="B19" s="5" t="s">
        <v>48</v>
      </c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 t="s">
        <v>5</v>
      </c>
      <c r="O19" s="45"/>
      <c r="P19" s="10"/>
      <c r="Q19" s="46"/>
      <c r="R19" s="5"/>
      <c r="S19" s="5"/>
    </row>
    <row r="20" spans="1:19" s="49" customFormat="1" x14ac:dyDescent="0.25">
      <c r="A20" s="5"/>
      <c r="B20" s="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10"/>
      <c r="Q20" s="46"/>
      <c r="R20" s="5"/>
      <c r="S20" s="5"/>
    </row>
    <row r="21" spans="1:19" s="49" customFormat="1" x14ac:dyDescent="0.25">
      <c r="A21" s="5"/>
      <c r="B21" s="5" t="s">
        <v>56</v>
      </c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 t="s">
        <v>20</v>
      </c>
      <c r="O21" s="45"/>
      <c r="P21" s="10"/>
      <c r="Q21" s="46"/>
    </row>
    <row r="22" spans="1:19" s="49" customFormat="1" x14ac:dyDescent="0.25">
      <c r="B22" s="5" t="s">
        <v>6</v>
      </c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10"/>
      <c r="Q22" s="46"/>
    </row>
  </sheetData>
  <sortState ref="A6:Q13">
    <sortCondition ref="P6:P13"/>
  </sortState>
  <mergeCells count="6">
    <mergeCell ref="A13:Q13"/>
    <mergeCell ref="A6:Q6"/>
    <mergeCell ref="A1:Q1"/>
    <mergeCell ref="A2:Q2"/>
    <mergeCell ref="A3:Q3"/>
    <mergeCell ref="A4:Q4"/>
  </mergeCells>
  <pageMargins left="0.7" right="0.7" top="0.75" bottom="0.75" header="0.3" footer="0.3"/>
  <pageSetup paperSize="9" scale="95" orientation="landscape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zoomScaleNormal="100" workbookViewId="0">
      <selection sqref="A1:Q5"/>
    </sheetView>
  </sheetViews>
  <sheetFormatPr defaultRowHeight="15" x14ac:dyDescent="0.25"/>
  <cols>
    <col min="1" max="1" width="5" style="123" customWidth="1"/>
    <col min="2" max="2" width="38.28515625" customWidth="1"/>
    <col min="3" max="3" width="4.42578125" style="1" customWidth="1"/>
    <col min="4" max="4" width="4.140625" style="1" customWidth="1"/>
    <col min="5" max="5" width="4.7109375" style="1" customWidth="1"/>
    <col min="6" max="9" width="4.42578125" style="1" customWidth="1"/>
    <col min="10" max="12" width="4.7109375" style="1" customWidth="1"/>
    <col min="13" max="13" width="8.85546875" style="1" customWidth="1"/>
    <col min="14" max="16" width="9.140625" style="1"/>
    <col min="17" max="17" width="9.140625" style="72"/>
  </cols>
  <sheetData>
    <row r="1" spans="1:19" ht="18.75" x14ac:dyDescent="0.3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156"/>
      <c r="S1" s="156"/>
    </row>
    <row r="2" spans="1:19" ht="18.75" x14ac:dyDescent="0.3">
      <c r="A2" s="55" t="s">
        <v>27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156"/>
      <c r="S2" s="156"/>
    </row>
    <row r="3" spans="1:19" ht="18.75" x14ac:dyDescent="0.3">
      <c r="A3" s="57" t="s">
        <v>13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157"/>
      <c r="S3" s="157"/>
    </row>
    <row r="4" spans="1:19" ht="18.75" x14ac:dyDescent="0.3">
      <c r="A4" s="57" t="s">
        <v>17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157"/>
      <c r="S4" s="157"/>
    </row>
    <row r="5" spans="1:19" ht="19.5" thickBot="1" x14ac:dyDescent="0.35">
      <c r="A5" s="175" t="s">
        <v>118</v>
      </c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58"/>
      <c r="S5" s="158"/>
    </row>
    <row r="6" spans="1:19" s="130" customFormat="1" ht="98.25" customHeight="1" thickBot="1" x14ac:dyDescent="0.3">
      <c r="A6" s="119" t="s">
        <v>133</v>
      </c>
      <c r="B6" s="124" t="s">
        <v>134</v>
      </c>
      <c r="C6" s="125" t="s">
        <v>109</v>
      </c>
      <c r="D6" s="125" t="s">
        <v>7</v>
      </c>
      <c r="E6" s="125" t="s">
        <v>15</v>
      </c>
      <c r="F6" s="125" t="s">
        <v>110</v>
      </c>
      <c r="G6" s="125" t="s">
        <v>111</v>
      </c>
      <c r="H6" s="126" t="s">
        <v>112</v>
      </c>
      <c r="I6" s="126" t="s">
        <v>12</v>
      </c>
      <c r="J6" s="126" t="s">
        <v>113</v>
      </c>
      <c r="K6" s="126" t="s">
        <v>7</v>
      </c>
      <c r="L6" s="125" t="s">
        <v>15</v>
      </c>
      <c r="M6" s="127" t="s">
        <v>1</v>
      </c>
      <c r="N6" s="128" t="s">
        <v>8</v>
      </c>
      <c r="O6" s="128" t="s">
        <v>2</v>
      </c>
      <c r="P6" s="134" t="s">
        <v>3</v>
      </c>
      <c r="Q6" s="135" t="s">
        <v>4</v>
      </c>
      <c r="R6" s="129"/>
      <c r="S6" s="129"/>
    </row>
    <row r="7" spans="1:19" ht="16.5" thickBot="1" x14ac:dyDescent="0.3">
      <c r="A7" s="74" t="s">
        <v>21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6"/>
      <c r="R7" s="5"/>
      <c r="S7" s="5"/>
    </row>
    <row r="8" spans="1:19" ht="15.75" x14ac:dyDescent="0.25">
      <c r="A8" s="131">
        <v>1</v>
      </c>
      <c r="B8" s="25" t="s">
        <v>61</v>
      </c>
      <c r="C8" s="27"/>
      <c r="D8" s="27"/>
      <c r="E8" s="27"/>
      <c r="F8" s="27"/>
      <c r="G8" s="27"/>
      <c r="H8" s="27"/>
      <c r="I8" s="27"/>
      <c r="J8" s="27"/>
      <c r="K8" s="27"/>
      <c r="L8" s="27">
        <v>30</v>
      </c>
      <c r="M8" s="30">
        <v>9.0766203703703703E-3</v>
      </c>
      <c r="N8" s="27">
        <f t="shared" ref="N8:N11" si="0">SUM(C8:L8)</f>
        <v>30</v>
      </c>
      <c r="O8" s="30">
        <f t="shared" ref="O8:O11" si="1">N8*0.3*0.00115741</f>
        <v>1.0416689999999999E-2</v>
      </c>
      <c r="P8" s="111">
        <f t="shared" ref="P8:P11" si="2">M8+O8</f>
        <v>1.949331037037037E-2</v>
      </c>
      <c r="Q8" s="133">
        <v>4</v>
      </c>
      <c r="R8" s="5"/>
      <c r="S8" s="5"/>
    </row>
    <row r="9" spans="1:19" ht="15.75" x14ac:dyDescent="0.25">
      <c r="A9" s="120">
        <v>2</v>
      </c>
      <c r="B9" s="165" t="s">
        <v>103</v>
      </c>
      <c r="C9" s="4"/>
      <c r="D9" s="4"/>
      <c r="E9" s="4"/>
      <c r="F9" s="4"/>
      <c r="G9" s="4"/>
      <c r="H9" s="4"/>
      <c r="I9" s="4">
        <v>2</v>
      </c>
      <c r="J9" s="4"/>
      <c r="K9" s="4"/>
      <c r="L9" s="4"/>
      <c r="M9" s="9">
        <v>1.2825925925925928E-2</v>
      </c>
      <c r="N9" s="4">
        <f t="shared" si="0"/>
        <v>2</v>
      </c>
      <c r="O9" s="9">
        <f t="shared" si="1"/>
        <v>6.9444599999999993E-4</v>
      </c>
      <c r="P9" s="112">
        <f t="shared" si="2"/>
        <v>1.3520371925925928E-2</v>
      </c>
      <c r="Q9" s="115" t="s">
        <v>131</v>
      </c>
      <c r="R9" s="5"/>
      <c r="S9" s="5"/>
    </row>
    <row r="10" spans="1:19" ht="15.75" x14ac:dyDescent="0.25">
      <c r="A10" s="120">
        <v>3</v>
      </c>
      <c r="B10" s="165" t="s">
        <v>60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9">
        <v>7.7796296296296303E-3</v>
      </c>
      <c r="N10" s="4">
        <f t="shared" si="0"/>
        <v>0</v>
      </c>
      <c r="O10" s="9">
        <f t="shared" si="1"/>
        <v>0</v>
      </c>
      <c r="P10" s="112">
        <f t="shared" si="2"/>
        <v>7.7796296296296303E-3</v>
      </c>
      <c r="Q10" s="115" t="s">
        <v>130</v>
      </c>
      <c r="R10" s="5"/>
    </row>
    <row r="11" spans="1:19" ht="16.5" thickBot="1" x14ac:dyDescent="0.3">
      <c r="A11" s="132">
        <v>4</v>
      </c>
      <c r="B11" s="173" t="s">
        <v>62</v>
      </c>
      <c r="C11" s="68"/>
      <c r="D11" s="68"/>
      <c r="E11" s="68"/>
      <c r="F11" s="68"/>
      <c r="G11" s="68"/>
      <c r="H11" s="68"/>
      <c r="I11" s="68">
        <v>7</v>
      </c>
      <c r="J11" s="68"/>
      <c r="K11" s="68"/>
      <c r="L11" s="68"/>
      <c r="M11" s="69">
        <v>1.405775462962963E-2</v>
      </c>
      <c r="N11" s="68">
        <f t="shared" si="0"/>
        <v>7</v>
      </c>
      <c r="O11" s="69">
        <f t="shared" si="1"/>
        <v>2.4305609999999999E-3</v>
      </c>
      <c r="P11" s="116">
        <f t="shared" si="2"/>
        <v>1.648831562962963E-2</v>
      </c>
      <c r="Q11" s="136" t="s">
        <v>132</v>
      </c>
      <c r="R11" s="5"/>
    </row>
    <row r="12" spans="1:19" ht="16.5" thickBot="1" x14ac:dyDescent="0.3">
      <c r="A12" s="74" t="s">
        <v>22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6"/>
      <c r="R12" s="5"/>
    </row>
    <row r="13" spans="1:19" ht="15.75" x14ac:dyDescent="0.25">
      <c r="A13" s="131">
        <v>1</v>
      </c>
      <c r="B13" s="163" t="s">
        <v>101</v>
      </c>
      <c r="C13" s="27"/>
      <c r="D13" s="27"/>
      <c r="E13" s="27"/>
      <c r="F13" s="27"/>
      <c r="G13" s="27"/>
      <c r="H13" s="27"/>
      <c r="I13" s="27">
        <v>2</v>
      </c>
      <c r="J13" s="27"/>
      <c r="K13" s="27"/>
      <c r="L13" s="27"/>
      <c r="M13" s="30">
        <v>9.2975694444444451E-3</v>
      </c>
      <c r="N13" s="27">
        <f>SUM(C13:L13)</f>
        <v>2</v>
      </c>
      <c r="O13" s="30">
        <f>N13*0.3*0.00115741</f>
        <v>6.9444599999999993E-4</v>
      </c>
      <c r="P13" s="111">
        <f>M13+O13</f>
        <v>9.9920154444444447E-3</v>
      </c>
      <c r="Q13" s="114" t="s">
        <v>130</v>
      </c>
      <c r="R13" s="5"/>
    </row>
    <row r="14" spans="1:19" ht="16.5" thickBot="1" x14ac:dyDescent="0.3">
      <c r="A14" s="121">
        <v>2</v>
      </c>
      <c r="B14" s="174" t="s">
        <v>102</v>
      </c>
      <c r="C14" s="6"/>
      <c r="D14" s="6"/>
      <c r="E14" s="6"/>
      <c r="F14" s="6"/>
      <c r="G14" s="6"/>
      <c r="H14" s="6"/>
      <c r="I14" s="6">
        <v>2</v>
      </c>
      <c r="J14" s="6"/>
      <c r="K14" s="6"/>
      <c r="L14" s="6"/>
      <c r="M14" s="12">
        <v>1.107025462962963E-2</v>
      </c>
      <c r="N14" s="6">
        <f>SUM(C14:L14)</f>
        <v>2</v>
      </c>
      <c r="O14" s="12">
        <f>N14*0.3*0.00115741</f>
        <v>6.9444599999999993E-4</v>
      </c>
      <c r="P14" s="113">
        <f>M14+O14</f>
        <v>1.1764700629629629E-2</v>
      </c>
      <c r="Q14" s="136" t="s">
        <v>131</v>
      </c>
      <c r="R14" s="5"/>
    </row>
    <row r="15" spans="1:19" ht="15.75" x14ac:dyDescent="0.25">
      <c r="A15" s="122"/>
      <c r="B15" s="5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46"/>
      <c r="R15" s="5"/>
      <c r="S15" s="5"/>
    </row>
    <row r="16" spans="1:19" ht="15.75" x14ac:dyDescent="0.25">
      <c r="B16" s="5" t="s">
        <v>48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 t="s">
        <v>5</v>
      </c>
      <c r="O16" s="7"/>
    </row>
    <row r="17" spans="2:16" ht="15.75" x14ac:dyDescent="0.25">
      <c r="B17" s="2"/>
      <c r="C17" s="8"/>
      <c r="D17" s="8"/>
      <c r="E17" s="8"/>
      <c r="F17" s="8"/>
      <c r="G17" s="8"/>
      <c r="H17" s="8"/>
      <c r="I17" s="8"/>
      <c r="J17" s="8"/>
      <c r="K17" s="8"/>
      <c r="L17" s="8"/>
      <c r="M17" s="10"/>
      <c r="N17" s="8"/>
      <c r="O17" s="10"/>
      <c r="P17" s="11"/>
    </row>
    <row r="18" spans="2:16" ht="15.75" x14ac:dyDescent="0.25">
      <c r="B18" s="5" t="s">
        <v>59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 t="s">
        <v>20</v>
      </c>
      <c r="O18" s="7"/>
    </row>
    <row r="19" spans="2:16" ht="15.75" x14ac:dyDescent="0.25">
      <c r="B19" s="5" t="s">
        <v>6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</row>
    <row r="20" spans="2:16" ht="15.75" x14ac:dyDescent="0.25">
      <c r="B20" s="5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</row>
    <row r="21" spans="2:16" ht="15.75" x14ac:dyDescent="0.25">
      <c r="B21" s="5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</row>
  </sheetData>
  <sortState ref="A18:Q20">
    <sortCondition ref="P18:P20"/>
  </sortState>
  <mergeCells count="7">
    <mergeCell ref="A7:Q7"/>
    <mergeCell ref="A12:Q12"/>
    <mergeCell ref="A2:Q2"/>
    <mergeCell ref="A3:Q3"/>
    <mergeCell ref="A1:Q1"/>
    <mergeCell ref="A4:Q4"/>
    <mergeCell ref="A5:Q5"/>
  </mergeCells>
  <pageMargins left="0.7" right="0.7" top="0.75" bottom="0.75" header="0.3" footer="0.3"/>
  <pageSetup paperSize="9" scale="95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VAIKAI</vt:lpstr>
      <vt:lpstr>JAUNUČIAI PĖSČIŲJŲ</vt:lpstr>
      <vt:lpstr>JAUNIAI PĖSČIŲJŲ</vt:lpstr>
      <vt:lpstr>JAUNUČIAI KALNŲ</vt:lpstr>
      <vt:lpstr>JAUNIAI KALNŲ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2017-11-18T17:43:27Z</dcterms:modified>
</cp:coreProperties>
</file>