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625" yWindow="870" windowWidth="20730" windowHeight="11580" activeTab="3"/>
  </bookViews>
  <sheets>
    <sheet name="VAIKAI" sheetId="9" r:id="rId1"/>
    <sheet name="VAIKAI PRADINUKAI" sheetId="6" r:id="rId2"/>
    <sheet name="JAUNUČIAI" sheetId="4" r:id="rId3"/>
    <sheet name="JAUNIAI" sheetId="1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9" i="1" l="1"/>
  <c r="O19" i="1" s="1"/>
  <c r="P19" i="1" s="1"/>
  <c r="N18" i="1"/>
  <c r="O18" i="1" s="1"/>
  <c r="P18" i="1" s="1"/>
  <c r="N11" i="1"/>
  <c r="O11" i="1" s="1"/>
  <c r="P11" i="1" s="1"/>
  <c r="N8" i="4"/>
  <c r="O8" i="4" s="1"/>
  <c r="P8" i="4" s="1"/>
  <c r="N19" i="9"/>
  <c r="O19" i="9" s="1"/>
  <c r="P19" i="9" s="1"/>
  <c r="N18" i="9"/>
  <c r="O18" i="9" s="1"/>
  <c r="P18" i="9" s="1"/>
  <c r="N14" i="9"/>
  <c r="O14" i="9" s="1"/>
  <c r="P14" i="9" s="1"/>
  <c r="N12" i="9"/>
  <c r="O12" i="9" s="1"/>
  <c r="P12" i="9" s="1"/>
  <c r="N23" i="6"/>
  <c r="O23" i="6" s="1"/>
  <c r="P23" i="6" s="1"/>
  <c r="N12" i="6"/>
  <c r="O12" i="6" s="1"/>
  <c r="P12" i="6" s="1"/>
  <c r="N11" i="6"/>
  <c r="O11" i="6" s="1"/>
  <c r="P11" i="6" s="1"/>
  <c r="N10" i="6"/>
  <c r="O10" i="6" s="1"/>
  <c r="P10" i="6" s="1"/>
  <c r="N22" i="6"/>
  <c r="O22" i="6" s="1"/>
  <c r="P22" i="6" s="1"/>
  <c r="N21" i="6"/>
  <c r="O21" i="6" s="1"/>
  <c r="P21" i="6" s="1"/>
  <c r="N20" i="6"/>
  <c r="O20" i="6" s="1"/>
  <c r="P20" i="6" s="1"/>
  <c r="N19" i="6"/>
  <c r="O19" i="6" s="1"/>
  <c r="P19" i="6" s="1"/>
  <c r="N18" i="6"/>
  <c r="O18" i="6" s="1"/>
  <c r="P18" i="6" s="1"/>
  <c r="N17" i="6"/>
  <c r="O17" i="6" s="1"/>
  <c r="P17" i="6" s="1"/>
  <c r="N7" i="9" l="1"/>
  <c r="O7" i="9" s="1"/>
  <c r="P7" i="9" s="1"/>
  <c r="N8" i="9"/>
  <c r="O8" i="9" s="1"/>
  <c r="P8" i="9" s="1"/>
  <c r="N9" i="9"/>
  <c r="O9" i="9" s="1"/>
  <c r="P9" i="9" s="1"/>
  <c r="N10" i="9"/>
  <c r="O10" i="9" s="1"/>
  <c r="P10" i="9" s="1"/>
  <c r="N11" i="9"/>
  <c r="O11" i="9" s="1"/>
  <c r="P11" i="9" s="1"/>
  <c r="N13" i="9"/>
  <c r="O13" i="9" s="1"/>
  <c r="P13" i="9" s="1"/>
  <c r="N17" i="9"/>
  <c r="O17" i="9" s="1"/>
  <c r="P17" i="9" s="1"/>
  <c r="N7" i="4" l="1"/>
  <c r="N9" i="4"/>
  <c r="N15" i="1" l="1"/>
  <c r="N16" i="1"/>
  <c r="N17" i="1"/>
  <c r="O17" i="1" s="1"/>
  <c r="P17" i="1" s="1"/>
  <c r="N9" i="1"/>
  <c r="N10" i="1"/>
  <c r="N8" i="1"/>
  <c r="O9" i="4" l="1"/>
  <c r="P9" i="4" s="1"/>
  <c r="O16" i="1"/>
  <c r="P16" i="1" s="1"/>
  <c r="N14" i="1" l="1"/>
  <c r="O8" i="1"/>
  <c r="O9" i="1"/>
  <c r="N14" i="4"/>
  <c r="O14" i="4" s="1"/>
  <c r="N15" i="4"/>
  <c r="O15" i="4" s="1"/>
  <c r="O7" i="4"/>
  <c r="P7" i="4" s="1"/>
  <c r="N16" i="6"/>
  <c r="O16" i="6" s="1"/>
  <c r="O15" i="1" l="1"/>
  <c r="P15" i="1" s="1"/>
  <c r="O14" i="1"/>
  <c r="P14" i="1" s="1"/>
  <c r="P9" i="1"/>
  <c r="P8" i="1"/>
  <c r="P14" i="4"/>
  <c r="P15" i="4"/>
  <c r="P16" i="6"/>
  <c r="N14" i="6" l="1"/>
  <c r="N15" i="6"/>
  <c r="O10" i="1"/>
  <c r="N8" i="6"/>
  <c r="N9" i="6"/>
  <c r="O8" i="6" l="1"/>
  <c r="P8" i="6" s="1"/>
  <c r="O9" i="6"/>
  <c r="P9" i="6" s="1"/>
  <c r="O14" i="6"/>
  <c r="P14" i="6" s="1"/>
  <c r="O15" i="6"/>
  <c r="P15" i="6" s="1"/>
  <c r="P10" i="1"/>
</calcChain>
</file>

<file path=xl/sharedStrings.xml><?xml version="1.0" encoding="utf-8"?>
<sst xmlns="http://schemas.openxmlformats.org/spreadsheetml/2006/main" count="191" uniqueCount="87">
  <si>
    <t>Eil.nr.</t>
  </si>
  <si>
    <t>Laikas</t>
  </si>
  <si>
    <t>Baudų laikas</t>
  </si>
  <si>
    <t>Bendras laikas</t>
  </si>
  <si>
    <t>Vieta</t>
  </si>
  <si>
    <t>Paskelbimo laikas:</t>
  </si>
  <si>
    <t>Vyr. varžybų teisėjas: Marius Juškevičius</t>
  </si>
  <si>
    <t>Baudų skaičius</t>
  </si>
  <si>
    <t xml:space="preserve">Vieta </t>
  </si>
  <si>
    <t>ORO PERKĖLA</t>
  </si>
  <si>
    <t>MAZGAI</t>
  </si>
  <si>
    <t>PAKILIMAS</t>
  </si>
  <si>
    <t>TRAVERSAS</t>
  </si>
  <si>
    <t>NUSILEIDIMAS</t>
  </si>
  <si>
    <t>PELKĖ</t>
  </si>
  <si>
    <t>LYGIAGRETĖS</t>
  </si>
  <si>
    <t>Eglė Dranickaitė (RAGUVA)</t>
  </si>
  <si>
    <t>Dangė Kupčinskaitė (RAGUVA)</t>
  </si>
  <si>
    <t>Gabrielė Padelevičiūtė (RAGUVA)</t>
  </si>
  <si>
    <t>MERGAITĖS</t>
  </si>
  <si>
    <t>BERNIUKAI</t>
  </si>
  <si>
    <t>1 bt. = 20 s.</t>
  </si>
  <si>
    <t>Vardas, pavardė</t>
  </si>
  <si>
    <t>BENDRAS LAIKAS</t>
  </si>
  <si>
    <t>Miražas Kupčinskas (RAGUVA)</t>
  </si>
  <si>
    <t>asmeninių turizmo varžybų rezultatai</t>
  </si>
  <si>
    <t>Linas Majauskas (AKADEMIJA)</t>
  </si>
  <si>
    <t xml:space="preserve">MERGAITĖS </t>
  </si>
  <si>
    <t>mergaitės</t>
  </si>
  <si>
    <t>berniukai</t>
  </si>
  <si>
    <t>MERGINOS</t>
  </si>
  <si>
    <t>VAIKINAI</t>
  </si>
  <si>
    <t>Dovydas Pugalskis (AKADEMIJA)</t>
  </si>
  <si>
    <t>Asmeninių turizmo technikos varžybų rezultatai</t>
  </si>
  <si>
    <t>asmeninių turizmo technikos varžybų rezultatai</t>
  </si>
  <si>
    <t>Šalies mokinių turizmo technikos varžybos</t>
  </si>
  <si>
    <t>JAUNIŲ  AMŽIAUS GRUPĖ</t>
  </si>
  <si>
    <t xml:space="preserve"> GRUPĖ (VAIKAI)</t>
  </si>
  <si>
    <t xml:space="preserve"> GRUPĖ (pradinukai)</t>
  </si>
  <si>
    <t>JAUNUČIŲ AMŽIAUS GRUPĖS</t>
  </si>
  <si>
    <t>Ernesta Martišiūtė (VJTC )</t>
  </si>
  <si>
    <t>TURĖKLAS</t>
  </si>
  <si>
    <t>1 bt. = 30 s.</t>
  </si>
  <si>
    <t>BENDRAS</t>
  </si>
  <si>
    <t>Evija Kutkutė (VJTC -“Rimiečiai)</t>
  </si>
  <si>
    <t>Tauras Kupčinskas (RAGUVA)</t>
  </si>
  <si>
    <t>Domininkas Kuoja (RAGUVA)</t>
  </si>
  <si>
    <t>Algirdas Kaminskas (RAGUVA)</t>
  </si>
  <si>
    <t>Titas Kizys (RAGUVA)</t>
  </si>
  <si>
    <t>Astijus Grinevičius (KLAJŪNAS)</t>
  </si>
  <si>
    <t xml:space="preserve"> </t>
  </si>
  <si>
    <t>Sonata Gilytė (VJTC -“Rimiečiai)</t>
  </si>
  <si>
    <t>Mantvydas Bambonas (KLAJŪNAS )</t>
  </si>
  <si>
    <t>Edvinas Bareikis (KLAJŪNAS )</t>
  </si>
  <si>
    <t>Osvaldas Kiburys (KLAJŪNAS)</t>
  </si>
  <si>
    <t>Ugnė Mickutė (VJTC)</t>
  </si>
  <si>
    <t>Rusnė Baranauskaitė (VJTC-ŽYGŪNIETIS)</t>
  </si>
  <si>
    <t>Lijana Chmilkevičiūtė (VJTC-ŽYGŪNIETIS)</t>
  </si>
  <si>
    <t xml:space="preserve">VIRVĖS MARKIRAVIMAS </t>
  </si>
  <si>
    <t>Eil. Nr.</t>
  </si>
  <si>
    <t>"AUKSINIS RUDUO 2021"</t>
  </si>
  <si>
    <t>Vyr. sekretorė: Jurgita šeštokaitė</t>
  </si>
  <si>
    <t>Gintarė Tomkevičiūtė  (VJTC-ŽYGŪNIETIS)</t>
  </si>
  <si>
    <t>Liutauras Korla (VJTC-ŽYGŪNIETIS)</t>
  </si>
  <si>
    <t>Miglė Šarauskaitė (VJTC-ŽYGŪNIETIS)</t>
  </si>
  <si>
    <t>Ugnė Šugalskytė (VJTC-ŽYGŪNIETIS)</t>
  </si>
  <si>
    <t>Jonas Juškevičius (VJTC-ŽYGŪNIETIS)</t>
  </si>
  <si>
    <t>Ainius Šarauskas (VJTC-ŽYGŪNIETIS)</t>
  </si>
  <si>
    <t>Gabrielė Šugalskytė (VJTC-ŽYGŪNIETIS)</t>
  </si>
  <si>
    <t>Simonas Raškauskas (VJTC -“Rimiečiai)</t>
  </si>
  <si>
    <t>Sviatoslav Kniazev (VJTC -“Rimiečiai)</t>
  </si>
  <si>
    <t>Meida Kutkutė (VJTC -“Rimiečiai)</t>
  </si>
  <si>
    <t>Aleksandra Pupkova (RAGUVA)</t>
  </si>
  <si>
    <t>Odeta Juškaitė (RAGUVA)</t>
  </si>
  <si>
    <t>Justas Mulevičius (RAGUVA)</t>
  </si>
  <si>
    <t>Emilis Kizys (RAGUVA)</t>
  </si>
  <si>
    <t>Titas Acevičius (RAGUVA)</t>
  </si>
  <si>
    <t>Greta Kuzmickaitė  (VJTC)</t>
  </si>
  <si>
    <t>Bernadeta Stanaitytė  (VJTC)</t>
  </si>
  <si>
    <t>Gabriėlė Malevskytė  (VJTC)</t>
  </si>
  <si>
    <t>Tadas Ges  (VJTC)</t>
  </si>
  <si>
    <t>Gediminas Sipavičius (VJTC)</t>
  </si>
  <si>
    <t>BUOMAS</t>
  </si>
  <si>
    <t>Augustė Ostrauskaitė (KLAJŪNAS )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</si>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</sst>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6"/>
      <name val="Times New Roman"/>
      <family val="1"/>
    </font>
    <font>
      <b/>
      <sz val="14"/>
      <name val="Times New Roman"/>
      <family val="1"/>
      <charset val="186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0"/>
      <name val="Times New Roman"/>
      <family val="1"/>
      <charset val="186"/>
    </font>
    <font>
      <sz val="12"/>
      <color theme="0"/>
      <name val="Times New Roman"/>
      <family val="1"/>
    </font>
    <font>
      <sz val="11"/>
      <name val="Calibri"/>
      <family val="2"/>
      <scheme val="minor"/>
    </font>
    <font>
      <b/>
      <i/>
      <sz val="14"/>
      <name val="Times New Roman"/>
      <family val="1"/>
      <charset val="186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9"/>
      <name val="Times New Roman"/>
      <family val="1"/>
      <charset val="186"/>
    </font>
    <font>
      <b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/>
    </xf>
    <xf numFmtId="47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7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7" fontId="5" fillId="0" borderId="0" xfId="0" applyNumberFormat="1" applyFont="1" applyBorder="1" applyAlignment="1">
      <alignment horizontal="center" vertical="center"/>
    </xf>
    <xf numFmtId="47" fontId="5" fillId="0" borderId="0" xfId="0" applyNumberFormat="1" applyFont="1" applyBorder="1" applyAlignment="1">
      <alignment horizontal="center"/>
    </xf>
    <xf numFmtId="20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6" fillId="0" borderId="0" xfId="0" applyFont="1" applyAlignment="1"/>
    <xf numFmtId="0" fontId="4" fillId="0" borderId="0" xfId="0" applyFont="1" applyBorder="1" applyAlignment="1"/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7" fontId="2" fillId="0" borderId="0" xfId="0" applyNumberFormat="1" applyFont="1" applyBorder="1" applyAlignment="1">
      <alignment horizontal="center"/>
    </xf>
    <xf numFmtId="20" fontId="2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vertical="center" textRotation="90"/>
    </xf>
    <xf numFmtId="0" fontId="12" fillId="0" borderId="0" xfId="0" applyFont="1"/>
    <xf numFmtId="0" fontId="6" fillId="0" borderId="1" xfId="0" applyFont="1" applyBorder="1" applyAlignment="1">
      <alignment horizontal="center" vertical="center" textRotation="90"/>
    </xf>
    <xf numFmtId="0" fontId="11" fillId="0" borderId="0" xfId="0" applyFont="1" applyAlignment="1">
      <alignment horizontal="left" vertical="center" indent="5"/>
    </xf>
    <xf numFmtId="0" fontId="4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20" fontId="14" fillId="0" borderId="0" xfId="0" applyNumberFormat="1" applyFont="1" applyAlignment="1">
      <alignment horizontal="center"/>
    </xf>
    <xf numFmtId="0" fontId="10" fillId="0" borderId="0" xfId="0" applyFont="1" applyAlignment="1"/>
    <xf numFmtId="0" fontId="15" fillId="0" borderId="0" xfId="0" applyFont="1"/>
    <xf numFmtId="0" fontId="1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47" fontId="2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20" fontId="1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textRotation="90"/>
    </xf>
    <xf numFmtId="20" fontId="5" fillId="0" borderId="0" xfId="0" applyNumberFormat="1" applyFont="1"/>
    <xf numFmtId="0" fontId="17" fillId="0" borderId="0" xfId="0" applyFont="1"/>
    <xf numFmtId="0" fontId="10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18" fillId="0" borderId="0" xfId="0" applyFont="1"/>
    <xf numFmtId="0" fontId="12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19" fillId="0" borderId="0" xfId="0" applyFont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47" fontId="5" fillId="2" borderId="1" xfId="0" applyNumberFormat="1" applyFont="1" applyFill="1" applyBorder="1" applyAlignment="1">
      <alignment horizontal="center" vertical="center"/>
    </xf>
    <xf numFmtId="47" fontId="2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3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textRotation="90"/>
    </xf>
    <xf numFmtId="0" fontId="22" fillId="2" borderId="1" xfId="0" applyFont="1" applyFill="1" applyBorder="1" applyAlignment="1">
      <alignment horizontal="center" vertical="center" textRotation="90"/>
    </xf>
    <xf numFmtId="0" fontId="5" fillId="0" borderId="1" xfId="0" applyFont="1" applyBorder="1"/>
    <xf numFmtId="0" fontId="5" fillId="0" borderId="0" xfId="0" applyFont="1" applyBorder="1"/>
    <xf numFmtId="0" fontId="5" fillId="3" borderId="6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23" fillId="2" borderId="1" xfId="0" applyFont="1" applyFill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selection activeCell="Q24" sqref="Q24"/>
    </sheetView>
  </sheetViews>
  <sheetFormatPr defaultRowHeight="15.75" x14ac:dyDescent="0.25"/>
  <cols>
    <col min="1" max="1" width="4.140625" style="9" customWidth="1"/>
    <col min="2" max="2" width="39" style="13" customWidth="1"/>
    <col min="3" max="11" width="3.42578125" style="9" customWidth="1"/>
    <col min="12" max="12" width="4.7109375" style="9" hidden="1" customWidth="1"/>
    <col min="13" max="13" width="9.85546875" style="14" customWidth="1"/>
    <col min="14" max="14" width="3.42578125" style="9" customWidth="1"/>
    <col min="15" max="16" width="9.140625" style="9"/>
    <col min="17" max="17" width="6.28515625" style="9" customWidth="1"/>
    <col min="18" max="18" width="4.85546875" style="3" customWidth="1"/>
    <col min="19" max="19" width="9.140625" style="2"/>
    <col min="20" max="16384" width="9.140625" style="41"/>
  </cols>
  <sheetData>
    <row r="1" spans="1:21" ht="18.75" x14ac:dyDescent="0.3">
      <c r="A1" s="107" t="s">
        <v>35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1" ht="18.75" x14ac:dyDescent="0.3">
      <c r="A2" s="107" t="s">
        <v>60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21" ht="18.75" x14ac:dyDescent="0.3">
      <c r="A3" s="108" t="s">
        <v>25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21" ht="19.5" x14ac:dyDescent="0.35">
      <c r="A4" s="109" t="s">
        <v>37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21" s="72" customFormat="1" ht="151.5" customHeight="1" x14ac:dyDescent="0.25">
      <c r="A5" s="65" t="s">
        <v>0</v>
      </c>
      <c r="B5" s="66" t="s">
        <v>22</v>
      </c>
      <c r="C5" s="67" t="s">
        <v>14</v>
      </c>
      <c r="D5" s="67" t="s">
        <v>13</v>
      </c>
      <c r="E5" s="68" t="s">
        <v>41</v>
      </c>
      <c r="F5" s="67" t="s">
        <v>82</v>
      </c>
      <c r="G5" s="67" t="s">
        <v>12</v>
      </c>
      <c r="H5" s="68" t="s">
        <v>10</v>
      </c>
      <c r="I5" s="67" t="s">
        <v>9</v>
      </c>
      <c r="J5" s="68" t="s">
        <v>12</v>
      </c>
      <c r="K5" s="68" t="s">
        <v>11</v>
      </c>
      <c r="L5" s="68"/>
      <c r="M5" s="67" t="s">
        <v>1</v>
      </c>
      <c r="N5" s="69" t="s">
        <v>7</v>
      </c>
      <c r="O5" s="69" t="s">
        <v>2</v>
      </c>
      <c r="P5" s="69" t="s">
        <v>43</v>
      </c>
      <c r="Q5" s="69" t="s">
        <v>8</v>
      </c>
      <c r="R5" s="70"/>
      <c r="S5" s="71"/>
    </row>
    <row r="6" spans="1:21" ht="15" customHeight="1" x14ac:dyDescent="0.25">
      <c r="A6" s="106" t="s">
        <v>27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</row>
    <row r="7" spans="1:21" ht="18.75" x14ac:dyDescent="0.25">
      <c r="A7" s="11">
        <v>1</v>
      </c>
      <c r="B7" s="88" t="s">
        <v>44</v>
      </c>
      <c r="C7" s="11">
        <v>1</v>
      </c>
      <c r="D7" s="11"/>
      <c r="E7" s="11"/>
      <c r="F7" s="11">
        <v>3</v>
      </c>
      <c r="G7" s="11"/>
      <c r="H7" s="11"/>
      <c r="I7" s="11"/>
      <c r="J7" s="85"/>
      <c r="K7" s="85"/>
      <c r="L7" s="85"/>
      <c r="M7" s="86">
        <v>4.3217592592592596E-3</v>
      </c>
      <c r="N7" s="11">
        <f t="shared" ref="N7:N13" si="0">SUM(C7:K7)</f>
        <v>4</v>
      </c>
      <c r="O7" s="12">
        <f t="shared" ref="O7:O13" si="1">N7*0.2*0.00115741</f>
        <v>9.2592800000000002E-4</v>
      </c>
      <c r="P7" s="12">
        <f t="shared" ref="P7:P13" si="2">M7+O7</f>
        <v>5.2476872592592599E-3</v>
      </c>
      <c r="Q7" s="83">
        <v>6</v>
      </c>
      <c r="U7" s="48"/>
    </row>
    <row r="8" spans="1:21" ht="15.75" customHeight="1" x14ac:dyDescent="0.25">
      <c r="A8" s="10">
        <v>2</v>
      </c>
      <c r="B8" s="89" t="s">
        <v>17</v>
      </c>
      <c r="C8" s="11"/>
      <c r="D8" s="11"/>
      <c r="E8" s="11"/>
      <c r="F8" s="11"/>
      <c r="G8" s="11"/>
      <c r="H8" s="11"/>
      <c r="I8" s="11"/>
      <c r="J8" s="85"/>
      <c r="K8" s="85"/>
      <c r="L8" s="85"/>
      <c r="M8" s="86">
        <v>4.0879629629629625E-3</v>
      </c>
      <c r="N8" s="11">
        <f t="shared" si="0"/>
        <v>0</v>
      </c>
      <c r="O8" s="12">
        <f t="shared" si="1"/>
        <v>0</v>
      </c>
      <c r="P8" s="12">
        <f t="shared" si="2"/>
        <v>4.0879629629629625E-3</v>
      </c>
      <c r="Q8" s="83" t="s">
        <v>85</v>
      </c>
      <c r="U8" s="48"/>
    </row>
    <row r="9" spans="1:21" ht="15.75" customHeight="1" x14ac:dyDescent="0.25">
      <c r="A9" s="10">
        <v>3</v>
      </c>
      <c r="B9" s="90" t="s">
        <v>16</v>
      </c>
      <c r="C9" s="11"/>
      <c r="D9" s="11"/>
      <c r="E9" s="11"/>
      <c r="F9" s="11"/>
      <c r="G9" s="11"/>
      <c r="H9" s="11"/>
      <c r="I9" s="11"/>
      <c r="J9" s="85"/>
      <c r="K9" s="85"/>
      <c r="L9" s="85"/>
      <c r="M9" s="86">
        <v>3.665509259259259E-3</v>
      </c>
      <c r="N9" s="11">
        <f t="shared" si="0"/>
        <v>0</v>
      </c>
      <c r="O9" s="12">
        <f t="shared" si="1"/>
        <v>0</v>
      </c>
      <c r="P9" s="12">
        <f t="shared" si="2"/>
        <v>3.665509259259259E-3</v>
      </c>
      <c r="Q9" s="83" t="s">
        <v>84</v>
      </c>
      <c r="U9" s="48"/>
    </row>
    <row r="10" spans="1:21" ht="15.75" customHeight="1" x14ac:dyDescent="0.25">
      <c r="A10" s="11">
        <v>4</v>
      </c>
      <c r="B10" s="89" t="s">
        <v>18</v>
      </c>
      <c r="C10" s="11"/>
      <c r="D10" s="11"/>
      <c r="E10" s="11"/>
      <c r="F10" s="11"/>
      <c r="G10" s="11"/>
      <c r="H10" s="11"/>
      <c r="I10" s="11"/>
      <c r="J10" s="85"/>
      <c r="K10" s="85"/>
      <c r="L10" s="85"/>
      <c r="M10" s="86">
        <v>4.1817129629629626E-3</v>
      </c>
      <c r="N10" s="11">
        <f t="shared" si="0"/>
        <v>0</v>
      </c>
      <c r="O10" s="12">
        <f t="shared" si="1"/>
        <v>0</v>
      </c>
      <c r="P10" s="12">
        <f t="shared" si="2"/>
        <v>4.1817129629629626E-3</v>
      </c>
      <c r="Q10" s="83" t="s">
        <v>86</v>
      </c>
      <c r="U10" s="48"/>
    </row>
    <row r="11" spans="1:21" ht="15.75" customHeight="1" x14ac:dyDescent="0.25">
      <c r="A11" s="10">
        <v>5</v>
      </c>
      <c r="B11" s="88" t="s">
        <v>68</v>
      </c>
      <c r="C11" s="11">
        <v>2</v>
      </c>
      <c r="D11" s="11"/>
      <c r="E11" s="11"/>
      <c r="F11" s="11"/>
      <c r="G11" s="11"/>
      <c r="H11" s="11"/>
      <c r="I11" s="11"/>
      <c r="J11" s="85"/>
      <c r="K11" s="85"/>
      <c r="L11" s="85"/>
      <c r="M11" s="86">
        <v>6.5682870370370383E-3</v>
      </c>
      <c r="N11" s="11">
        <f t="shared" si="0"/>
        <v>2</v>
      </c>
      <c r="O11" s="12">
        <f t="shared" si="1"/>
        <v>4.6296400000000001E-4</v>
      </c>
      <c r="P11" s="12">
        <f t="shared" si="2"/>
        <v>7.031251037037038E-3</v>
      </c>
      <c r="Q11" s="83">
        <v>7</v>
      </c>
      <c r="U11" s="48"/>
    </row>
    <row r="12" spans="1:21" ht="15.75" customHeight="1" x14ac:dyDescent="0.25">
      <c r="A12" s="11">
        <v>6</v>
      </c>
      <c r="B12" s="88" t="s">
        <v>77</v>
      </c>
      <c r="C12" s="11">
        <v>2</v>
      </c>
      <c r="D12" s="11"/>
      <c r="E12" s="11"/>
      <c r="F12" s="11"/>
      <c r="G12" s="11"/>
      <c r="H12" s="11"/>
      <c r="I12" s="11"/>
      <c r="J12" s="85"/>
      <c r="K12" s="85"/>
      <c r="L12" s="85"/>
      <c r="M12" s="86">
        <v>4.6446759259259262E-3</v>
      </c>
      <c r="N12" s="11">
        <f t="shared" ref="N12" si="3">SUM(C12:K12)</f>
        <v>2</v>
      </c>
      <c r="O12" s="12">
        <f t="shared" ref="O12" si="4">N12*0.2*0.00115741</f>
        <v>4.6296400000000001E-4</v>
      </c>
      <c r="P12" s="12">
        <f t="shared" ref="P12" si="5">M12+O12</f>
        <v>5.107639925925926E-3</v>
      </c>
      <c r="Q12" s="83">
        <v>5</v>
      </c>
      <c r="U12" s="48"/>
    </row>
    <row r="13" spans="1:21" ht="15.75" customHeight="1" x14ac:dyDescent="0.25">
      <c r="A13" s="10">
        <v>7</v>
      </c>
      <c r="B13" s="88" t="s">
        <v>78</v>
      </c>
      <c r="C13" s="11">
        <v>8</v>
      </c>
      <c r="D13" s="11"/>
      <c r="E13" s="11"/>
      <c r="F13" s="11"/>
      <c r="G13" s="11"/>
      <c r="H13" s="11">
        <v>2</v>
      </c>
      <c r="I13" s="11"/>
      <c r="J13" s="85"/>
      <c r="K13" s="85"/>
      <c r="L13" s="85"/>
      <c r="M13" s="86">
        <v>4.782407407407408E-3</v>
      </c>
      <c r="N13" s="11">
        <f t="shared" si="0"/>
        <v>10</v>
      </c>
      <c r="O13" s="12">
        <f t="shared" si="1"/>
        <v>2.31482E-3</v>
      </c>
      <c r="P13" s="12">
        <f t="shared" si="2"/>
        <v>7.0972274074074075E-3</v>
      </c>
      <c r="Q13" s="83">
        <v>8</v>
      </c>
      <c r="U13" s="48"/>
    </row>
    <row r="14" spans="1:21" ht="15.75" customHeight="1" x14ac:dyDescent="0.25">
      <c r="A14" s="84">
        <v>8</v>
      </c>
      <c r="B14" s="88" t="s">
        <v>79</v>
      </c>
      <c r="C14" s="11">
        <v>3</v>
      </c>
      <c r="D14" s="11"/>
      <c r="E14" s="11"/>
      <c r="F14" s="11"/>
      <c r="G14" s="11"/>
      <c r="H14" s="11"/>
      <c r="I14" s="11"/>
      <c r="J14" s="85"/>
      <c r="K14" s="85"/>
      <c r="L14" s="85"/>
      <c r="M14" s="86">
        <v>4.363425925925926E-3</v>
      </c>
      <c r="N14" s="11">
        <f t="shared" ref="N14" si="6">SUM(C14:K14)</f>
        <v>3</v>
      </c>
      <c r="O14" s="12">
        <f t="shared" ref="O14" si="7">N14*0.2*0.00115741</f>
        <v>6.9444600000000015E-4</v>
      </c>
      <c r="P14" s="12">
        <f t="shared" ref="P14" si="8">M14+O14</f>
        <v>5.0578719259259265E-3</v>
      </c>
      <c r="Q14" s="83">
        <v>4</v>
      </c>
      <c r="U14" s="48"/>
    </row>
    <row r="15" spans="1:21" ht="15.75" customHeight="1" x14ac:dyDescent="0.25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5"/>
    </row>
    <row r="16" spans="1:21" x14ac:dyDescent="0.25">
      <c r="A16" s="100" t="s">
        <v>20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</row>
    <row r="17" spans="1:17" x14ac:dyDescent="0.25">
      <c r="A17" s="10">
        <v>1</v>
      </c>
      <c r="B17" s="91" t="s">
        <v>80</v>
      </c>
      <c r="C17" s="11"/>
      <c r="D17" s="11"/>
      <c r="E17" s="11"/>
      <c r="F17" s="11"/>
      <c r="G17" s="11"/>
      <c r="H17" s="11"/>
      <c r="I17" s="11"/>
      <c r="J17" s="11"/>
      <c r="K17" s="85"/>
      <c r="L17" s="85"/>
      <c r="M17" s="86">
        <v>5.4571759259259252E-3</v>
      </c>
      <c r="N17" s="11">
        <f>SUM(C17:K17)</f>
        <v>0</v>
      </c>
      <c r="O17" s="12">
        <f>N17*0.2*0.00115741</f>
        <v>0</v>
      </c>
      <c r="P17" s="12">
        <f>M17+O17</f>
        <v>5.4571759259259252E-3</v>
      </c>
      <c r="Q17" s="83" t="s">
        <v>85</v>
      </c>
    </row>
    <row r="18" spans="1:17" x14ac:dyDescent="0.25">
      <c r="A18" s="10">
        <v>2</v>
      </c>
      <c r="B18" s="88" t="s">
        <v>69</v>
      </c>
      <c r="C18" s="11"/>
      <c r="D18" s="11"/>
      <c r="E18" s="11"/>
      <c r="F18" s="11"/>
      <c r="G18" s="11"/>
      <c r="H18" s="11"/>
      <c r="I18" s="11"/>
      <c r="J18" s="11"/>
      <c r="K18" s="85"/>
      <c r="L18" s="85"/>
      <c r="M18" s="86">
        <v>4.5185185185185181E-3</v>
      </c>
      <c r="N18" s="11">
        <f t="shared" ref="N18:N19" si="9">SUM(C18:K18)</f>
        <v>0</v>
      </c>
      <c r="O18" s="12">
        <f t="shared" ref="O18:O19" si="10">N18*0.2*0.00115741</f>
        <v>0</v>
      </c>
      <c r="P18" s="12">
        <f t="shared" ref="P18:P19" si="11">M18+O18</f>
        <v>4.5185185185185181E-3</v>
      </c>
      <c r="Q18" s="83" t="s">
        <v>84</v>
      </c>
    </row>
    <row r="19" spans="1:17" x14ac:dyDescent="0.25">
      <c r="A19" s="10">
        <v>3</v>
      </c>
      <c r="B19" s="88" t="s">
        <v>70</v>
      </c>
      <c r="C19" s="11">
        <v>1</v>
      </c>
      <c r="D19" s="11"/>
      <c r="E19" s="11"/>
      <c r="F19" s="11"/>
      <c r="G19" s="11"/>
      <c r="H19" s="11"/>
      <c r="I19" s="11"/>
      <c r="J19" s="11"/>
      <c r="K19" s="85"/>
      <c r="L19" s="85"/>
      <c r="M19" s="86">
        <v>5.2581018518518515E-3</v>
      </c>
      <c r="N19" s="11">
        <f t="shared" si="9"/>
        <v>1</v>
      </c>
      <c r="O19" s="12">
        <f t="shared" si="10"/>
        <v>2.31482E-4</v>
      </c>
      <c r="P19" s="12">
        <f t="shared" si="11"/>
        <v>5.4895838518518513E-3</v>
      </c>
      <c r="Q19" s="83" t="s">
        <v>86</v>
      </c>
    </row>
    <row r="20" spans="1:17" x14ac:dyDescent="0.25">
      <c r="Q20" s="17"/>
    </row>
    <row r="21" spans="1:17" x14ac:dyDescent="0.25">
      <c r="B21" s="7" t="s">
        <v>61</v>
      </c>
      <c r="M21" s="13" t="s">
        <v>5</v>
      </c>
      <c r="P21" s="49" t="s">
        <v>50</v>
      </c>
    </row>
    <row r="23" spans="1:17" x14ac:dyDescent="0.25">
      <c r="B23" s="13" t="s">
        <v>6</v>
      </c>
      <c r="M23" s="15" t="s">
        <v>21</v>
      </c>
    </row>
    <row r="26" spans="1:17" x14ac:dyDescent="0.25"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7"/>
      <c r="O26" s="19"/>
    </row>
    <row r="27" spans="1:17" x14ac:dyDescent="0.25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7"/>
      <c r="O27" s="19"/>
    </row>
    <row r="28" spans="1:17" x14ac:dyDescent="0.25">
      <c r="B28" s="8"/>
    </row>
  </sheetData>
  <mergeCells count="7">
    <mergeCell ref="A16:Q16"/>
    <mergeCell ref="A15:Q15"/>
    <mergeCell ref="A6:Q6"/>
    <mergeCell ref="A1:R1"/>
    <mergeCell ref="A2:R2"/>
    <mergeCell ref="A3:P3"/>
    <mergeCell ref="A4:P4"/>
  </mergeCells>
  <pageMargins left="0.7" right="0.7" top="0.75" bottom="0.75" header="0.3" footer="0.3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4" workbookViewId="0">
      <selection activeCell="S22" sqref="S22"/>
    </sheetView>
  </sheetViews>
  <sheetFormatPr defaultRowHeight="15.75" x14ac:dyDescent="0.25"/>
  <cols>
    <col min="1" max="1" width="5.42578125" style="3" customWidth="1"/>
    <col min="2" max="2" width="38" style="7" customWidth="1"/>
    <col min="3" max="11" width="3.42578125" style="3" customWidth="1"/>
    <col min="12" max="12" width="4.7109375" style="3" hidden="1" customWidth="1"/>
    <col min="13" max="13" width="8.85546875" style="44" customWidth="1"/>
    <col min="14" max="14" width="3.42578125" style="3" customWidth="1"/>
    <col min="15" max="15" width="9.140625" style="3"/>
    <col min="16" max="16" width="10.5703125" style="3" customWidth="1"/>
    <col min="17" max="17" width="7.28515625" style="3" customWidth="1"/>
    <col min="18" max="18" width="4.85546875" style="3" customWidth="1"/>
    <col min="19" max="19" width="9.140625" style="2"/>
    <col min="20" max="16384" width="9.140625" style="41"/>
  </cols>
  <sheetData>
    <row r="1" spans="1:19" ht="18.75" x14ac:dyDescent="0.3">
      <c r="A1" s="107" t="s">
        <v>35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40"/>
    </row>
    <row r="2" spans="1:19" ht="18.75" x14ac:dyDescent="0.3">
      <c r="A2" s="107" t="s">
        <v>60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40"/>
    </row>
    <row r="3" spans="1:19" ht="18.75" x14ac:dyDescent="0.3">
      <c r="A3" s="110" t="s">
        <v>34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9" ht="19.5" x14ac:dyDescent="0.35">
      <c r="A4" s="109" t="s">
        <v>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37"/>
    </row>
    <row r="6" spans="1:19" s="64" customFormat="1" ht="151.5" customHeight="1" x14ac:dyDescent="0.25">
      <c r="A6" s="55" t="s">
        <v>0</v>
      </c>
      <c r="B6" s="55" t="s">
        <v>22</v>
      </c>
      <c r="C6" s="26" t="s">
        <v>14</v>
      </c>
      <c r="D6" s="26" t="s">
        <v>13</v>
      </c>
      <c r="E6" s="32" t="s">
        <v>41</v>
      </c>
      <c r="F6" s="26" t="s">
        <v>82</v>
      </c>
      <c r="G6" s="26" t="s">
        <v>12</v>
      </c>
      <c r="H6" s="32" t="s">
        <v>10</v>
      </c>
      <c r="I6" s="26" t="s">
        <v>9</v>
      </c>
      <c r="J6" s="32" t="s">
        <v>12</v>
      </c>
      <c r="K6" s="32" t="s">
        <v>11</v>
      </c>
      <c r="L6" s="32"/>
      <c r="M6" s="26" t="s">
        <v>1</v>
      </c>
      <c r="N6" s="26" t="s">
        <v>7</v>
      </c>
      <c r="O6" s="26" t="s">
        <v>2</v>
      </c>
      <c r="P6" s="26" t="s">
        <v>23</v>
      </c>
      <c r="Q6" s="26" t="s">
        <v>8</v>
      </c>
      <c r="R6" s="62"/>
      <c r="S6" s="63"/>
    </row>
    <row r="7" spans="1:19" ht="22.5" customHeight="1" x14ac:dyDescent="0.25">
      <c r="A7" s="106" t="s">
        <v>19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1:19" x14ac:dyDescent="0.25">
      <c r="A8" s="42">
        <v>1</v>
      </c>
      <c r="B8" s="43" t="s">
        <v>72</v>
      </c>
      <c r="C8" s="5">
        <v>1</v>
      </c>
      <c r="D8" s="5"/>
      <c r="E8" s="5">
        <v>1</v>
      </c>
      <c r="F8" s="5"/>
      <c r="G8" s="5"/>
      <c r="H8" s="5"/>
      <c r="I8" s="5"/>
      <c r="J8" s="5"/>
      <c r="K8" s="5">
        <v>3</v>
      </c>
      <c r="L8" s="5"/>
      <c r="M8" s="87">
        <v>1.0496527777777778E-2</v>
      </c>
      <c r="N8" s="5">
        <f t="shared" ref="N8:N9" si="0">SUM(C8:K8)</f>
        <v>5</v>
      </c>
      <c r="O8" s="6">
        <f t="shared" ref="O8:O9" si="1">N8*0.2*0.00115741</f>
        <v>1.15741E-3</v>
      </c>
      <c r="P8" s="6">
        <f t="shared" ref="P8:P9" si="2">M8+O8</f>
        <v>1.1653937777777778E-2</v>
      </c>
      <c r="Q8" s="27">
        <v>5</v>
      </c>
    </row>
    <row r="9" spans="1:19" x14ac:dyDescent="0.25">
      <c r="A9" s="42">
        <v>2</v>
      </c>
      <c r="B9" s="123" t="s">
        <v>73</v>
      </c>
      <c r="C9" s="5">
        <v>5</v>
      </c>
      <c r="D9" s="5"/>
      <c r="E9" s="5"/>
      <c r="F9" s="5">
        <v>3</v>
      </c>
      <c r="G9" s="5"/>
      <c r="H9" s="5"/>
      <c r="I9" s="5"/>
      <c r="J9" s="5"/>
      <c r="K9" s="5"/>
      <c r="L9" s="5"/>
      <c r="M9" s="87">
        <v>9.7037037037037022E-3</v>
      </c>
      <c r="N9" s="5">
        <f t="shared" si="0"/>
        <v>8</v>
      </c>
      <c r="O9" s="6">
        <f t="shared" si="1"/>
        <v>1.851856E-3</v>
      </c>
      <c r="P9" s="6">
        <f t="shared" si="2"/>
        <v>1.1555559703703703E-2</v>
      </c>
      <c r="Q9" s="27">
        <v>4</v>
      </c>
    </row>
    <row r="10" spans="1:19" x14ac:dyDescent="0.25">
      <c r="A10" s="42">
        <v>3</v>
      </c>
      <c r="B10" s="7" t="s">
        <v>64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87">
        <v>3.5624999999999997E-3</v>
      </c>
      <c r="N10" s="5">
        <f t="shared" ref="N10:N12" si="3">SUM(C10:K10)</f>
        <v>0</v>
      </c>
      <c r="O10" s="6">
        <f t="shared" ref="O10:O12" si="4">N10*0.2*0.00115741</f>
        <v>0</v>
      </c>
      <c r="P10" s="6">
        <f t="shared" ref="P10:P12" si="5">M10+O10</f>
        <v>3.5624999999999997E-3</v>
      </c>
      <c r="Q10" s="27" t="s">
        <v>84</v>
      </c>
    </row>
    <row r="11" spans="1:19" ht="16.5" customHeight="1" x14ac:dyDescent="0.25">
      <c r="A11" s="42">
        <v>4</v>
      </c>
      <c r="B11" s="43" t="s">
        <v>65</v>
      </c>
      <c r="C11" s="5">
        <v>1</v>
      </c>
      <c r="D11" s="5"/>
      <c r="E11" s="5"/>
      <c r="F11" s="5"/>
      <c r="G11" s="5"/>
      <c r="H11" s="5"/>
      <c r="I11" s="5"/>
      <c r="J11" s="5"/>
      <c r="K11" s="5"/>
      <c r="L11" s="5"/>
      <c r="M11" s="87">
        <v>6.3784722222222229E-3</v>
      </c>
      <c r="N11" s="5">
        <f t="shared" si="3"/>
        <v>1</v>
      </c>
      <c r="O11" s="6">
        <f t="shared" si="4"/>
        <v>2.31482E-4</v>
      </c>
      <c r="P11" s="6">
        <f t="shared" si="5"/>
        <v>6.6099542222222227E-3</v>
      </c>
      <c r="Q11" s="27" t="s">
        <v>85</v>
      </c>
    </row>
    <row r="12" spans="1:19" x14ac:dyDescent="0.25">
      <c r="A12" s="42">
        <v>5</v>
      </c>
      <c r="B12" s="43" t="s">
        <v>71</v>
      </c>
      <c r="C12" s="5">
        <v>5</v>
      </c>
      <c r="D12" s="5"/>
      <c r="E12" s="5"/>
      <c r="F12" s="5">
        <v>4</v>
      </c>
      <c r="G12" s="5"/>
      <c r="H12" s="5">
        <v>2</v>
      </c>
      <c r="I12" s="5"/>
      <c r="J12" s="5"/>
      <c r="K12" s="5"/>
      <c r="L12" s="5"/>
      <c r="M12" s="87">
        <v>6.9791666666666674E-3</v>
      </c>
      <c r="N12" s="5">
        <f t="shared" si="3"/>
        <v>11</v>
      </c>
      <c r="O12" s="6">
        <f t="shared" si="4"/>
        <v>2.5463020000000003E-3</v>
      </c>
      <c r="P12" s="6">
        <f t="shared" si="5"/>
        <v>9.5254686666666685E-3</v>
      </c>
      <c r="Q12" s="27" t="s">
        <v>86</v>
      </c>
    </row>
    <row r="13" spans="1:19" ht="15.75" customHeight="1" x14ac:dyDescent="0.25">
      <c r="A13" s="106" t="s">
        <v>20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1:19" ht="15.75" customHeight="1" x14ac:dyDescent="0.25">
      <c r="A14" s="5">
        <v>1</v>
      </c>
      <c r="B14" s="43" t="s">
        <v>45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87">
        <v>4.7916666666666672E-3</v>
      </c>
      <c r="N14" s="5">
        <f t="shared" ref="N14:N23" si="6">SUM(C14:K14)</f>
        <v>0</v>
      </c>
      <c r="O14" s="6">
        <f t="shared" ref="O14:O23" si="7">N14*0.2*0.00115741</f>
        <v>0</v>
      </c>
      <c r="P14" s="6">
        <f t="shared" ref="P14:P23" si="8">M14+O14</f>
        <v>4.7916666666666672E-3</v>
      </c>
      <c r="Q14" s="27" t="s">
        <v>85</v>
      </c>
    </row>
    <row r="15" spans="1:19" ht="15.75" customHeight="1" x14ac:dyDescent="0.25">
      <c r="A15" s="5">
        <v>2</v>
      </c>
      <c r="B15" s="124" t="s">
        <v>46</v>
      </c>
      <c r="C15" s="5"/>
      <c r="D15" s="5"/>
      <c r="E15" s="5"/>
      <c r="F15" s="5">
        <v>3</v>
      </c>
      <c r="G15" s="5"/>
      <c r="H15" s="5"/>
      <c r="I15" s="5"/>
      <c r="J15" s="5"/>
      <c r="K15" s="5"/>
      <c r="L15" s="5"/>
      <c r="M15" s="87">
        <v>6.1979166666666675E-3</v>
      </c>
      <c r="N15" s="5">
        <f t="shared" si="6"/>
        <v>3</v>
      </c>
      <c r="O15" s="6">
        <f t="shared" si="7"/>
        <v>6.9444600000000015E-4</v>
      </c>
      <c r="P15" s="6">
        <f t="shared" si="8"/>
        <v>6.892362666666668E-3</v>
      </c>
      <c r="Q15" s="27">
        <v>6</v>
      </c>
    </row>
    <row r="16" spans="1:19" ht="15.75" customHeight="1" x14ac:dyDescent="0.25">
      <c r="A16" s="5">
        <v>3</v>
      </c>
      <c r="B16" s="125" t="s">
        <v>47</v>
      </c>
      <c r="C16" s="5"/>
      <c r="D16" s="5"/>
      <c r="E16" s="5"/>
      <c r="F16" s="5">
        <v>3</v>
      </c>
      <c r="G16" s="5"/>
      <c r="H16" s="5"/>
      <c r="I16" s="5"/>
      <c r="J16" s="5"/>
      <c r="K16" s="5"/>
      <c r="L16" s="5"/>
      <c r="M16" s="87">
        <v>5.8738425925925928E-3</v>
      </c>
      <c r="N16" s="5">
        <f t="shared" si="6"/>
        <v>3</v>
      </c>
      <c r="O16" s="6">
        <f t="shared" si="7"/>
        <v>6.9444600000000015E-4</v>
      </c>
      <c r="P16" s="6">
        <f t="shared" si="8"/>
        <v>6.5682885925925933E-3</v>
      </c>
      <c r="Q16" s="27">
        <v>4</v>
      </c>
    </row>
    <row r="17" spans="1:17" x14ac:dyDescent="0.25">
      <c r="A17" s="5">
        <v>4</v>
      </c>
      <c r="B17" s="125" t="s">
        <v>48</v>
      </c>
      <c r="C17" s="5">
        <v>1</v>
      </c>
      <c r="D17" s="5"/>
      <c r="E17" s="5"/>
      <c r="F17" s="5"/>
      <c r="G17" s="5"/>
      <c r="H17" s="5"/>
      <c r="I17" s="5"/>
      <c r="J17" s="5"/>
      <c r="K17" s="5"/>
      <c r="L17" s="5"/>
      <c r="M17" s="87">
        <v>6.7187499999999999E-3</v>
      </c>
      <c r="N17" s="5">
        <f t="shared" si="6"/>
        <v>1</v>
      </c>
      <c r="O17" s="6">
        <f t="shared" si="7"/>
        <v>2.31482E-4</v>
      </c>
      <c r="P17" s="6">
        <f t="shared" si="8"/>
        <v>6.9502319999999998E-3</v>
      </c>
      <c r="Q17" s="27">
        <v>7</v>
      </c>
    </row>
    <row r="18" spans="1:17" x14ac:dyDescent="0.25">
      <c r="A18" s="5">
        <v>5</v>
      </c>
      <c r="B18" s="125" t="s">
        <v>74</v>
      </c>
      <c r="C18" s="5">
        <v>1</v>
      </c>
      <c r="D18" s="5"/>
      <c r="E18" s="5"/>
      <c r="F18" s="5">
        <v>3</v>
      </c>
      <c r="G18" s="5"/>
      <c r="H18" s="5"/>
      <c r="I18" s="5"/>
      <c r="J18" s="5"/>
      <c r="K18" s="5"/>
      <c r="L18" s="5"/>
      <c r="M18" s="87">
        <v>5.7152777777777783E-3</v>
      </c>
      <c r="N18" s="5">
        <f t="shared" si="6"/>
        <v>4</v>
      </c>
      <c r="O18" s="6">
        <f t="shared" si="7"/>
        <v>9.2592800000000002E-4</v>
      </c>
      <c r="P18" s="6">
        <f t="shared" si="8"/>
        <v>6.6412057777777787E-3</v>
      </c>
      <c r="Q18" s="27">
        <v>5</v>
      </c>
    </row>
    <row r="19" spans="1:17" x14ac:dyDescent="0.25">
      <c r="A19" s="5">
        <v>6</v>
      </c>
      <c r="B19" s="125" t="s">
        <v>75</v>
      </c>
      <c r="C19" s="5">
        <v>2</v>
      </c>
      <c r="D19" s="5"/>
      <c r="E19" s="5"/>
      <c r="F19" s="5">
        <v>1</v>
      </c>
      <c r="G19" s="5"/>
      <c r="H19" s="5"/>
      <c r="I19" s="5"/>
      <c r="J19" s="5"/>
      <c r="K19" s="5"/>
      <c r="L19" s="5"/>
      <c r="M19" s="87">
        <v>7.2546296296296308E-3</v>
      </c>
      <c r="N19" s="5">
        <f t="shared" si="6"/>
        <v>3</v>
      </c>
      <c r="O19" s="6">
        <f t="shared" si="7"/>
        <v>6.9444600000000015E-4</v>
      </c>
      <c r="P19" s="6">
        <f t="shared" si="8"/>
        <v>7.9490756296296313E-3</v>
      </c>
      <c r="Q19" s="27">
        <v>9</v>
      </c>
    </row>
    <row r="20" spans="1:17" x14ac:dyDescent="0.25">
      <c r="A20" s="5">
        <v>7</v>
      </c>
      <c r="B20" s="125" t="s">
        <v>76</v>
      </c>
      <c r="C20" s="5">
        <v>5</v>
      </c>
      <c r="D20" s="5"/>
      <c r="E20" s="5"/>
      <c r="F20" s="5">
        <v>3</v>
      </c>
      <c r="G20" s="5"/>
      <c r="H20" s="5"/>
      <c r="I20" s="5"/>
      <c r="J20" s="5"/>
      <c r="K20" s="5"/>
      <c r="L20" s="5"/>
      <c r="M20" s="87">
        <v>7.0694444444444442E-3</v>
      </c>
      <c r="N20" s="5">
        <f t="shared" si="6"/>
        <v>8</v>
      </c>
      <c r="O20" s="6">
        <f t="shared" si="7"/>
        <v>1.851856E-3</v>
      </c>
      <c r="P20" s="6">
        <f t="shared" si="8"/>
        <v>8.9213004444444449E-3</v>
      </c>
      <c r="Q20" s="27">
        <v>10</v>
      </c>
    </row>
    <row r="21" spans="1:17" x14ac:dyDescent="0.25">
      <c r="A21" s="5">
        <v>8</v>
      </c>
      <c r="B21" s="43" t="s">
        <v>66</v>
      </c>
      <c r="C21" s="5"/>
      <c r="D21" s="5"/>
      <c r="E21" s="5"/>
      <c r="F21" s="5"/>
      <c r="G21" s="5"/>
      <c r="H21" s="5"/>
      <c r="I21" s="5">
        <v>1</v>
      </c>
      <c r="J21" s="5"/>
      <c r="K21" s="5"/>
      <c r="L21" s="5"/>
      <c r="M21" s="87">
        <v>3.5254629629629629E-3</v>
      </c>
      <c r="N21" s="5">
        <f t="shared" si="6"/>
        <v>1</v>
      </c>
      <c r="O21" s="6">
        <f t="shared" si="7"/>
        <v>2.31482E-4</v>
      </c>
      <c r="P21" s="6">
        <f t="shared" si="8"/>
        <v>3.7569449629629628E-3</v>
      </c>
      <c r="Q21" s="27" t="s">
        <v>84</v>
      </c>
    </row>
    <row r="22" spans="1:17" x14ac:dyDescent="0.25">
      <c r="A22" s="5">
        <v>9</v>
      </c>
      <c r="B22" s="43" t="s">
        <v>67</v>
      </c>
      <c r="C22" s="5">
        <v>3</v>
      </c>
      <c r="D22" s="5"/>
      <c r="E22" s="5"/>
      <c r="F22" s="5"/>
      <c r="G22" s="5"/>
      <c r="H22" s="5"/>
      <c r="I22" s="5"/>
      <c r="J22" s="5"/>
      <c r="K22" s="5"/>
      <c r="L22" s="5"/>
      <c r="M22" s="87">
        <v>5.0115740740740737E-3</v>
      </c>
      <c r="N22" s="5">
        <f t="shared" si="6"/>
        <v>3</v>
      </c>
      <c r="O22" s="6">
        <f t="shared" si="7"/>
        <v>6.9444600000000015E-4</v>
      </c>
      <c r="P22" s="6">
        <f t="shared" si="8"/>
        <v>5.7060200740740741E-3</v>
      </c>
      <c r="Q22" s="27" t="s">
        <v>86</v>
      </c>
    </row>
    <row r="23" spans="1:17" x14ac:dyDescent="0.25">
      <c r="A23" s="5">
        <v>10</v>
      </c>
      <c r="B23" s="43" t="s">
        <v>81</v>
      </c>
      <c r="C23" s="5"/>
      <c r="D23" s="5"/>
      <c r="E23" s="5"/>
      <c r="F23" s="5">
        <v>3</v>
      </c>
      <c r="G23" s="5"/>
      <c r="H23" s="5"/>
      <c r="I23" s="5"/>
      <c r="J23" s="5"/>
      <c r="K23" s="5"/>
      <c r="L23" s="5"/>
      <c r="M23" s="87">
        <v>6.6412037037037039E-3</v>
      </c>
      <c r="N23" s="5">
        <f t="shared" si="6"/>
        <v>3</v>
      </c>
      <c r="O23" s="6">
        <f t="shared" si="7"/>
        <v>6.9444600000000015E-4</v>
      </c>
      <c r="P23" s="6">
        <f t="shared" si="8"/>
        <v>7.3356497037037043E-3</v>
      </c>
      <c r="Q23" s="27">
        <v>8</v>
      </c>
    </row>
    <row r="25" spans="1:17" x14ac:dyDescent="0.25">
      <c r="P25" s="30"/>
    </row>
    <row r="26" spans="1:17" x14ac:dyDescent="0.25">
      <c r="B26" s="7" t="s">
        <v>61</v>
      </c>
      <c r="M26" s="7" t="s">
        <v>5</v>
      </c>
      <c r="P26" s="39">
        <v>0.78125</v>
      </c>
    </row>
    <row r="28" spans="1:17" x14ac:dyDescent="0.25">
      <c r="B28" s="7" t="s">
        <v>6</v>
      </c>
      <c r="M28" s="45" t="s">
        <v>21</v>
      </c>
    </row>
    <row r="29" spans="1:17" x14ac:dyDescent="0.25">
      <c r="B29" s="46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47"/>
      <c r="N29" s="29"/>
      <c r="O29" s="30"/>
    </row>
    <row r="30" spans="1:17" x14ac:dyDescent="0.25">
      <c r="B30" s="46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47"/>
      <c r="N30" s="29"/>
      <c r="O30" s="30"/>
    </row>
    <row r="31" spans="1:17" x14ac:dyDescent="0.25">
      <c r="B31" s="8"/>
    </row>
  </sheetData>
  <sortState ref="A15:Q19">
    <sortCondition ref="A15:A19"/>
  </sortState>
  <mergeCells count="6">
    <mergeCell ref="A1:Q1"/>
    <mergeCell ref="A2:Q2"/>
    <mergeCell ref="A4:P4"/>
    <mergeCell ref="A7:Q7"/>
    <mergeCell ref="A13:Q13"/>
    <mergeCell ref="A3:Q3"/>
  </mergeCells>
  <pageMargins left="0.7" right="0.7" top="0.75" bottom="0.75" header="0.3" footer="0.3"/>
  <pageSetup paperSize="9" scale="75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="98" zoomScaleNormal="98" workbookViewId="0">
      <selection activeCell="U17" sqref="U17"/>
    </sheetView>
  </sheetViews>
  <sheetFormatPr defaultRowHeight="15.75" x14ac:dyDescent="0.25"/>
  <cols>
    <col min="1" max="1" width="4" style="82" customWidth="1"/>
    <col min="2" max="2" width="45.5703125" style="2" customWidth="1"/>
    <col min="3" max="3" width="4.42578125" style="3" customWidth="1"/>
    <col min="4" max="4" width="4.140625" style="3" customWidth="1"/>
    <col min="5" max="5" width="4.7109375" style="3" customWidth="1"/>
    <col min="6" max="12" width="4.42578125" style="3" customWidth="1"/>
    <col min="13" max="13" width="11.5703125" style="3" customWidth="1"/>
    <col min="14" max="14" width="5.28515625" style="3" customWidth="1"/>
    <col min="15" max="15" width="9.140625" style="3"/>
    <col min="16" max="16" width="11.7109375" style="3" customWidth="1"/>
    <col min="17" max="17" width="9.140625" style="3"/>
    <col min="18" max="19" width="9.140625" style="2"/>
    <col min="20" max="16384" width="9.140625" style="41"/>
  </cols>
  <sheetData>
    <row r="1" spans="1:19" s="75" customFormat="1" ht="18.75" x14ac:dyDescent="0.25">
      <c r="A1" s="116" t="s">
        <v>35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74"/>
      <c r="S1" s="74"/>
    </row>
    <row r="2" spans="1:19" s="75" customFormat="1" ht="18.75" x14ac:dyDescent="0.25">
      <c r="A2" s="116" t="s">
        <v>60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74"/>
      <c r="S2" s="74"/>
    </row>
    <row r="3" spans="1:19" s="75" customFormat="1" ht="18.75" x14ac:dyDescent="0.25">
      <c r="A3" s="117" t="s">
        <v>33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54"/>
      <c r="S3" s="54"/>
    </row>
    <row r="4" spans="1:19" s="75" customFormat="1" ht="19.5" x14ac:dyDescent="0.25">
      <c r="A4" s="118" t="s">
        <v>39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76"/>
      <c r="S4" s="76"/>
    </row>
    <row r="5" spans="1:19" s="72" customFormat="1" ht="105.75" customHeight="1" x14ac:dyDescent="0.25">
      <c r="A5" s="65" t="s">
        <v>0</v>
      </c>
      <c r="B5" s="66" t="s">
        <v>22</v>
      </c>
      <c r="C5" s="98" t="s">
        <v>13</v>
      </c>
      <c r="D5" s="98" t="s">
        <v>10</v>
      </c>
      <c r="E5" s="69" t="s">
        <v>9</v>
      </c>
      <c r="F5" s="99" t="s">
        <v>41</v>
      </c>
      <c r="G5" s="98" t="s">
        <v>15</v>
      </c>
      <c r="H5" s="98" t="s">
        <v>12</v>
      </c>
      <c r="I5" s="98" t="s">
        <v>82</v>
      </c>
      <c r="J5" s="98" t="s">
        <v>12</v>
      </c>
      <c r="K5" s="98" t="s">
        <v>11</v>
      </c>
      <c r="L5" s="99" t="s">
        <v>58</v>
      </c>
      <c r="M5" s="69" t="s">
        <v>1</v>
      </c>
      <c r="N5" s="69" t="s">
        <v>7</v>
      </c>
      <c r="O5" s="69" t="s">
        <v>2</v>
      </c>
      <c r="P5" s="69" t="s">
        <v>3</v>
      </c>
      <c r="Q5" s="69" t="s">
        <v>4</v>
      </c>
      <c r="R5" s="73"/>
      <c r="S5" s="71"/>
    </row>
    <row r="6" spans="1:19" ht="17.25" customHeight="1" x14ac:dyDescent="0.25">
      <c r="A6" s="113" t="s">
        <v>19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  <c r="R6" s="28"/>
      <c r="S6" s="28"/>
    </row>
    <row r="7" spans="1:19" ht="15.75" customHeight="1" x14ac:dyDescent="0.25">
      <c r="A7" s="79">
        <v>1</v>
      </c>
      <c r="B7" s="94" t="s">
        <v>56</v>
      </c>
      <c r="C7" s="5"/>
      <c r="D7" s="5">
        <v>1</v>
      </c>
      <c r="E7" s="5"/>
      <c r="F7" s="5"/>
      <c r="G7" s="5"/>
      <c r="H7" s="5"/>
      <c r="I7" s="5">
        <v>3</v>
      </c>
      <c r="J7" s="5"/>
      <c r="K7" s="5"/>
      <c r="L7" s="5"/>
      <c r="M7" s="6">
        <v>8.2060185185185187E-3</v>
      </c>
      <c r="N7" s="5">
        <f>SUM(C7:L7)</f>
        <v>4</v>
      </c>
      <c r="O7" s="6">
        <f t="shared" ref="O7:O9" si="0">N7*0.3*0.00115741</f>
        <v>1.3888919999999999E-3</v>
      </c>
      <c r="P7" s="6">
        <f t="shared" ref="P7:P9" si="1">M7+O7</f>
        <v>9.594910518518518E-3</v>
      </c>
      <c r="Q7" s="27" t="s">
        <v>85</v>
      </c>
    </row>
    <row r="8" spans="1:19" ht="15.75" customHeight="1" x14ac:dyDescent="0.25">
      <c r="A8" s="77">
        <v>2</v>
      </c>
      <c r="B8" s="94" t="s">
        <v>62</v>
      </c>
      <c r="C8" s="5"/>
      <c r="D8" s="5">
        <v>1</v>
      </c>
      <c r="E8" s="5"/>
      <c r="F8" s="5"/>
      <c r="G8" s="5"/>
      <c r="H8" s="5"/>
      <c r="I8" s="5">
        <v>3</v>
      </c>
      <c r="J8" s="5"/>
      <c r="K8" s="5"/>
      <c r="L8" s="5"/>
      <c r="M8" s="6">
        <v>5.7060185185185191E-3</v>
      </c>
      <c r="N8" s="5">
        <f>SUM(C8:L8)</f>
        <v>4</v>
      </c>
      <c r="O8" s="6">
        <f t="shared" ref="O8" si="2">N8*0.3*0.00115741</f>
        <v>1.3888919999999999E-3</v>
      </c>
      <c r="P8" s="6">
        <f t="shared" ref="P8" si="3">M8+O8</f>
        <v>7.0949105185185192E-3</v>
      </c>
      <c r="Q8" s="27" t="s">
        <v>84</v>
      </c>
    </row>
    <row r="9" spans="1:19" ht="15.75" customHeight="1" x14ac:dyDescent="0.25">
      <c r="A9" s="77">
        <v>3</v>
      </c>
      <c r="B9" s="94" t="s">
        <v>55</v>
      </c>
      <c r="C9" s="5"/>
      <c r="D9" s="5">
        <v>2</v>
      </c>
      <c r="E9" s="5"/>
      <c r="F9" s="5"/>
      <c r="G9" s="5">
        <v>3</v>
      </c>
      <c r="H9" s="5"/>
      <c r="I9" s="5"/>
      <c r="J9" s="5"/>
      <c r="K9" s="5"/>
      <c r="L9" s="5">
        <v>2</v>
      </c>
      <c r="M9" s="6">
        <v>8.5763888888888886E-3</v>
      </c>
      <c r="N9" s="5">
        <f>SUM(C9:L9)</f>
        <v>7</v>
      </c>
      <c r="O9" s="6">
        <f t="shared" si="0"/>
        <v>2.4305609999999999E-3</v>
      </c>
      <c r="P9" s="6">
        <f t="shared" si="1"/>
        <v>1.1006949888888888E-2</v>
      </c>
      <c r="Q9" s="27" t="s">
        <v>86</v>
      </c>
    </row>
    <row r="10" spans="1:19" ht="15.75" customHeight="1" x14ac:dyDescent="0.25">
      <c r="A10" s="81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9" ht="15.75" customHeight="1" x14ac:dyDescent="0.25">
      <c r="A11" s="81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9" x14ac:dyDescent="0.25">
      <c r="A12" s="111" t="s">
        <v>20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2"/>
    </row>
    <row r="13" spans="1:19" ht="101.25" customHeight="1" x14ac:dyDescent="0.25">
      <c r="A13" s="65" t="s">
        <v>0</v>
      </c>
      <c r="B13" s="55" t="s">
        <v>22</v>
      </c>
      <c r="C13" s="98" t="s">
        <v>13</v>
      </c>
      <c r="D13" s="98" t="s">
        <v>10</v>
      </c>
      <c r="E13" s="69" t="s">
        <v>9</v>
      </c>
      <c r="F13" s="99" t="s">
        <v>41</v>
      </c>
      <c r="G13" s="98" t="s">
        <v>15</v>
      </c>
      <c r="H13" s="98" t="s">
        <v>12</v>
      </c>
      <c r="I13" s="98" t="s">
        <v>82</v>
      </c>
      <c r="J13" s="98" t="s">
        <v>12</v>
      </c>
      <c r="K13" s="98" t="s">
        <v>11</v>
      </c>
      <c r="L13" s="99" t="s">
        <v>58</v>
      </c>
      <c r="M13" s="51" t="s">
        <v>1</v>
      </c>
      <c r="N13" s="26" t="s">
        <v>7</v>
      </c>
      <c r="O13" s="26" t="s">
        <v>2</v>
      </c>
      <c r="P13" s="26" t="s">
        <v>3</v>
      </c>
      <c r="Q13" s="51" t="s">
        <v>4</v>
      </c>
    </row>
    <row r="14" spans="1:19" ht="15.75" customHeight="1" x14ac:dyDescent="0.25">
      <c r="A14" s="80">
        <v>1</v>
      </c>
      <c r="B14" s="97" t="s">
        <v>63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6">
        <v>1.0648726851851852E-2</v>
      </c>
      <c r="N14" s="5">
        <f>SUM(C14:L14)</f>
        <v>0</v>
      </c>
      <c r="O14" s="6">
        <f t="shared" ref="O14:O15" si="4">N14*0.3*0.00115741</f>
        <v>0</v>
      </c>
      <c r="P14" s="6">
        <f t="shared" ref="P14:P15" si="5">M14+O14</f>
        <v>1.0648726851851852E-2</v>
      </c>
      <c r="Q14" s="27" t="s">
        <v>85</v>
      </c>
    </row>
    <row r="15" spans="1:19" ht="15.75" customHeight="1" x14ac:dyDescent="0.25">
      <c r="A15" s="80">
        <v>2</v>
      </c>
      <c r="B15" s="91" t="s">
        <v>24</v>
      </c>
      <c r="C15" s="5"/>
      <c r="D15" s="5">
        <v>1</v>
      </c>
      <c r="E15" s="5"/>
      <c r="F15" s="5"/>
      <c r="G15" s="5"/>
      <c r="H15" s="5"/>
      <c r="I15" s="5"/>
      <c r="J15" s="5"/>
      <c r="K15" s="5"/>
      <c r="L15" s="5">
        <v>1</v>
      </c>
      <c r="M15" s="6">
        <v>7.5115740740740742E-3</v>
      </c>
      <c r="N15" s="5">
        <f>SUM(C15:L15)</f>
        <v>2</v>
      </c>
      <c r="O15" s="6">
        <f t="shared" si="4"/>
        <v>6.9444599999999993E-4</v>
      </c>
      <c r="P15" s="6">
        <f t="shared" si="5"/>
        <v>8.2060200740740746E-3</v>
      </c>
      <c r="Q15" s="27" t="s">
        <v>84</v>
      </c>
    </row>
    <row r="16" spans="1:19" x14ac:dyDescent="0.25">
      <c r="A16" s="7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29"/>
      <c r="O16" s="30"/>
      <c r="P16" s="30"/>
      <c r="Q16" s="29"/>
    </row>
    <row r="17" spans="1:17" x14ac:dyDescent="0.25">
      <c r="A17" s="81"/>
      <c r="B17" s="7" t="s">
        <v>61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x14ac:dyDescent="0.25">
      <c r="B18" s="7"/>
    </row>
    <row r="19" spans="1:17" x14ac:dyDescent="0.25">
      <c r="B19" s="7" t="s">
        <v>6</v>
      </c>
      <c r="N19" s="7" t="s">
        <v>5</v>
      </c>
      <c r="P19" s="31"/>
    </row>
    <row r="20" spans="1:17" x14ac:dyDescent="0.25">
      <c r="M20" s="3" t="s">
        <v>28</v>
      </c>
      <c r="N20" s="7" t="s">
        <v>42</v>
      </c>
    </row>
    <row r="21" spans="1:17" x14ac:dyDescent="0.25">
      <c r="M21" s="3" t="s">
        <v>29</v>
      </c>
      <c r="N21" s="7" t="s">
        <v>42</v>
      </c>
    </row>
    <row r="22" spans="1:17" x14ac:dyDescent="0.25">
      <c r="B22" s="46"/>
      <c r="N22" s="44"/>
    </row>
    <row r="23" spans="1:17" x14ac:dyDescent="0.25">
      <c r="N23" s="45"/>
    </row>
    <row r="24" spans="1:17" x14ac:dyDescent="0.25"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47"/>
      <c r="O24" s="29"/>
    </row>
    <row r="33" spans="14:14" ht="20.25" x14ac:dyDescent="0.3">
      <c r="N33" s="21"/>
    </row>
  </sheetData>
  <sortState ref="A26:R38">
    <sortCondition ref="A26"/>
  </sortState>
  <mergeCells count="6">
    <mergeCell ref="A12:Q12"/>
    <mergeCell ref="A6:Q6"/>
    <mergeCell ref="A1:Q1"/>
    <mergeCell ref="A2:Q2"/>
    <mergeCell ref="A3:Q3"/>
    <mergeCell ref="A4:Q4"/>
  </mergeCells>
  <pageMargins left="0.7" right="0.7" top="0.75" bottom="0.75" header="0.3" footer="0.3"/>
  <pageSetup paperSize="9" scale="6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zoomScaleNormal="100" workbookViewId="0">
      <selection activeCell="U24" sqref="U24"/>
    </sheetView>
  </sheetViews>
  <sheetFormatPr defaultRowHeight="15.75" x14ac:dyDescent="0.25"/>
  <cols>
    <col min="1" max="1" width="3.85546875" style="59" customWidth="1"/>
    <col min="2" max="2" width="41.5703125" style="8" customWidth="1"/>
    <col min="3" max="3" width="4.42578125" style="9" customWidth="1"/>
    <col min="4" max="4" width="4.140625" style="9" customWidth="1"/>
    <col min="5" max="9" width="4.7109375" style="23" customWidth="1"/>
    <col min="10" max="10" width="4.42578125" style="23" customWidth="1"/>
    <col min="11" max="12" width="4.7109375" style="23" customWidth="1"/>
    <col min="13" max="13" width="11" style="23" customWidth="1"/>
    <col min="14" max="14" width="9.28515625" style="9" bestFit="1" customWidth="1"/>
    <col min="15" max="15" width="10.7109375" style="9" bestFit="1" customWidth="1"/>
    <col min="16" max="16" width="14.85546875" style="9" customWidth="1"/>
    <col min="17" max="17" width="9.140625" style="23"/>
    <col min="18" max="19" width="9.140625" style="4"/>
    <col min="20" max="16384" width="9.140625" style="33"/>
  </cols>
  <sheetData>
    <row r="1" spans="1:20" x14ac:dyDescent="0.25">
      <c r="B1" s="121" t="s">
        <v>35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24"/>
    </row>
    <row r="2" spans="1:20" x14ac:dyDescent="0.25">
      <c r="B2" s="121" t="s">
        <v>60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24"/>
    </row>
    <row r="3" spans="1:20" x14ac:dyDescent="0.25">
      <c r="B3" s="121" t="s">
        <v>33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25"/>
    </row>
    <row r="4" spans="1:20" x14ac:dyDescent="0.2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50"/>
      <c r="O4" s="50"/>
      <c r="P4" s="50"/>
      <c r="Q4" s="38"/>
      <c r="R4" s="25"/>
    </row>
    <row r="5" spans="1:20" ht="22.5" customHeight="1" x14ac:dyDescent="0.25">
      <c r="B5" s="122" t="s">
        <v>36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6" spans="1:20" s="58" customFormat="1" ht="132" customHeight="1" x14ac:dyDescent="0.25">
      <c r="A6" s="60" t="s">
        <v>59</v>
      </c>
      <c r="B6" s="55" t="s">
        <v>22</v>
      </c>
      <c r="C6" s="92" t="s">
        <v>13</v>
      </c>
      <c r="D6" s="92" t="s">
        <v>10</v>
      </c>
      <c r="E6" s="51" t="s">
        <v>9</v>
      </c>
      <c r="F6" s="92" t="s">
        <v>41</v>
      </c>
      <c r="G6" s="92" t="s">
        <v>15</v>
      </c>
      <c r="H6" s="92" t="s">
        <v>12</v>
      </c>
      <c r="I6" s="92" t="s">
        <v>82</v>
      </c>
      <c r="J6" s="92" t="s">
        <v>12</v>
      </c>
      <c r="K6" s="92" t="s">
        <v>11</v>
      </c>
      <c r="L6" s="93" t="s">
        <v>58</v>
      </c>
      <c r="M6" s="34" t="s">
        <v>1</v>
      </c>
      <c r="N6" s="51" t="s">
        <v>7</v>
      </c>
      <c r="O6" s="51" t="s">
        <v>2</v>
      </c>
      <c r="P6" s="51" t="s">
        <v>3</v>
      </c>
      <c r="Q6" s="34" t="s">
        <v>4</v>
      </c>
      <c r="R6" s="56"/>
      <c r="S6" s="57"/>
    </row>
    <row r="7" spans="1:20" ht="22.5" customHeight="1" x14ac:dyDescent="0.25">
      <c r="A7" s="61"/>
      <c r="B7" s="119" t="s">
        <v>30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22"/>
      <c r="T7" s="35"/>
    </row>
    <row r="8" spans="1:20" x14ac:dyDescent="0.25">
      <c r="A8" s="61">
        <v>1</v>
      </c>
      <c r="B8" s="91" t="s">
        <v>51</v>
      </c>
      <c r="C8" s="11"/>
      <c r="D8" s="11"/>
      <c r="E8" s="11"/>
      <c r="F8" s="11"/>
      <c r="G8" s="11"/>
      <c r="H8" s="11"/>
      <c r="I8" s="11"/>
      <c r="J8" s="11"/>
      <c r="K8" s="11">
        <v>10</v>
      </c>
      <c r="L8" s="11">
        <v>2</v>
      </c>
      <c r="M8" s="12">
        <v>9.9652777777777778E-3</v>
      </c>
      <c r="N8" s="11">
        <f>SUM(C8:L8)</f>
        <v>12</v>
      </c>
      <c r="O8" s="12">
        <f>N8*0.3*0.00115741</f>
        <v>4.1666759999999994E-3</v>
      </c>
      <c r="P8" s="12">
        <f t="shared" ref="P8:P10" si="0">M8+O8</f>
        <v>1.4131953777777777E-2</v>
      </c>
      <c r="Q8" s="83">
        <v>4</v>
      </c>
      <c r="T8" s="35"/>
    </row>
    <row r="9" spans="1:20" x14ac:dyDescent="0.25">
      <c r="A9" s="61">
        <v>2</v>
      </c>
      <c r="B9" s="94" t="s">
        <v>57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>
        <v>7.5925925925925926E-3</v>
      </c>
      <c r="N9" s="11">
        <f>SUM(C9:L9)</f>
        <v>0</v>
      </c>
      <c r="O9" s="12">
        <f t="shared" ref="O9:O10" si="1">N9*0.3*0.00115741</f>
        <v>0</v>
      </c>
      <c r="P9" s="12">
        <f t="shared" si="0"/>
        <v>7.5925925925925926E-3</v>
      </c>
      <c r="Q9" s="83" t="s">
        <v>85</v>
      </c>
    </row>
    <row r="10" spans="1:20" x14ac:dyDescent="0.25">
      <c r="A10" s="61">
        <v>3</v>
      </c>
      <c r="B10" s="91" t="s">
        <v>83</v>
      </c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2">
        <v>7.1527777777777787E-3</v>
      </c>
      <c r="N10" s="11">
        <f>SUM(C10:L10)</f>
        <v>1</v>
      </c>
      <c r="O10" s="12">
        <f t="shared" si="1"/>
        <v>3.4722299999999997E-4</v>
      </c>
      <c r="P10" s="12">
        <f t="shared" si="0"/>
        <v>7.5000007777777785E-3</v>
      </c>
      <c r="Q10" s="83" t="s">
        <v>84</v>
      </c>
      <c r="T10" s="35"/>
    </row>
    <row r="11" spans="1:20" x14ac:dyDescent="0.25">
      <c r="A11" s="61">
        <v>4</v>
      </c>
      <c r="B11" s="94" t="s">
        <v>40</v>
      </c>
      <c r="C11" s="11"/>
      <c r="D11" s="11">
        <v>1</v>
      </c>
      <c r="E11" s="11"/>
      <c r="F11" s="11"/>
      <c r="G11" s="11"/>
      <c r="H11" s="11"/>
      <c r="I11" s="11"/>
      <c r="J11" s="11"/>
      <c r="K11" s="11"/>
      <c r="L11" s="11"/>
      <c r="M11" s="12">
        <v>8.4606481481481494E-3</v>
      </c>
      <c r="N11" s="11">
        <f>SUM(C11:L11)</f>
        <v>1</v>
      </c>
      <c r="O11" s="12">
        <f t="shared" ref="O11" si="2">N11*0.3*0.00115741</f>
        <v>3.4722299999999997E-4</v>
      </c>
      <c r="P11" s="12">
        <f t="shared" ref="P11" si="3">M11+O11</f>
        <v>8.8078711481481501E-3</v>
      </c>
      <c r="Q11" s="83" t="s">
        <v>86</v>
      </c>
    </row>
    <row r="12" spans="1:20" x14ac:dyDescent="0.25">
      <c r="B12" s="95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9"/>
      <c r="N12" s="17"/>
      <c r="O12" s="19"/>
      <c r="P12" s="19"/>
      <c r="Q12" s="17"/>
    </row>
    <row r="13" spans="1:20" ht="21.75" customHeight="1" x14ac:dyDescent="0.25">
      <c r="B13" s="120" t="s">
        <v>31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T13" s="35"/>
    </row>
    <row r="14" spans="1:20" ht="19.5" customHeight="1" x14ac:dyDescent="0.25">
      <c r="A14" s="61">
        <v>1</v>
      </c>
      <c r="B14" s="96" t="s">
        <v>49</v>
      </c>
      <c r="C14" s="11"/>
      <c r="D14" s="11">
        <v>1</v>
      </c>
      <c r="E14" s="11"/>
      <c r="F14" s="11"/>
      <c r="G14" s="11"/>
      <c r="H14" s="11"/>
      <c r="I14" s="11"/>
      <c r="J14" s="11"/>
      <c r="K14" s="11"/>
      <c r="L14" s="11"/>
      <c r="M14" s="12">
        <v>5.8217592592592592E-3</v>
      </c>
      <c r="N14" s="11">
        <f t="shared" ref="N14:N19" si="4">SUM(C14:L14)</f>
        <v>1</v>
      </c>
      <c r="O14" s="12">
        <f>N14*0.3*0.00115741</f>
        <v>3.4722299999999997E-4</v>
      </c>
      <c r="P14" s="12">
        <f t="shared" ref="P14:P15" si="5">M14+O14</f>
        <v>6.168982259259259E-3</v>
      </c>
      <c r="Q14" s="83" t="s">
        <v>85</v>
      </c>
    </row>
    <row r="15" spans="1:20" x14ac:dyDescent="0.25">
      <c r="A15" s="61">
        <v>2</v>
      </c>
      <c r="B15" s="96" t="s">
        <v>53</v>
      </c>
      <c r="C15" s="11"/>
      <c r="D15" s="11"/>
      <c r="E15" s="11"/>
      <c r="F15" s="11"/>
      <c r="G15" s="11">
        <v>2</v>
      </c>
      <c r="H15" s="11"/>
      <c r="I15" s="11"/>
      <c r="J15" s="11"/>
      <c r="K15" s="11"/>
      <c r="L15" s="11"/>
      <c r="M15" s="12">
        <v>7.3379629629629628E-3</v>
      </c>
      <c r="N15" s="11">
        <f t="shared" si="4"/>
        <v>2</v>
      </c>
      <c r="O15" s="12">
        <f t="shared" ref="O15:O16" si="6">N15*0.3*0.00115741</f>
        <v>6.9444599999999993E-4</v>
      </c>
      <c r="P15" s="12">
        <f t="shared" si="5"/>
        <v>8.0324089629629624E-3</v>
      </c>
      <c r="Q15" s="83">
        <v>4</v>
      </c>
    </row>
    <row r="16" spans="1:20" x14ac:dyDescent="0.25">
      <c r="A16" s="61">
        <v>3</v>
      </c>
      <c r="B16" s="96" t="s">
        <v>54</v>
      </c>
      <c r="C16" s="11"/>
      <c r="D16" s="11"/>
      <c r="E16" s="11"/>
      <c r="F16" s="11"/>
      <c r="G16" s="11"/>
      <c r="H16" s="11"/>
      <c r="I16" s="11">
        <v>3</v>
      </c>
      <c r="J16" s="11"/>
      <c r="K16" s="11"/>
      <c r="L16" s="11"/>
      <c r="M16" s="12">
        <v>7.037037037037037E-3</v>
      </c>
      <c r="N16" s="11">
        <f t="shared" si="4"/>
        <v>3</v>
      </c>
      <c r="O16" s="12">
        <f t="shared" si="6"/>
        <v>1.0416689999999998E-3</v>
      </c>
      <c r="P16" s="12">
        <f t="shared" ref="P16" si="7">M16+O16</f>
        <v>8.0787060370370364E-3</v>
      </c>
      <c r="Q16" s="83">
        <v>5</v>
      </c>
    </row>
    <row r="17" spans="1:20" x14ac:dyDescent="0.25">
      <c r="A17" s="61">
        <v>4</v>
      </c>
      <c r="B17" s="96" t="s">
        <v>52</v>
      </c>
      <c r="C17" s="11"/>
      <c r="D17" s="11">
        <v>1</v>
      </c>
      <c r="E17" s="11"/>
      <c r="F17" s="11"/>
      <c r="G17" s="11"/>
      <c r="H17" s="11"/>
      <c r="I17" s="11"/>
      <c r="J17" s="11"/>
      <c r="K17" s="11"/>
      <c r="L17" s="11"/>
      <c r="M17" s="12">
        <v>7.0254629629629634E-3</v>
      </c>
      <c r="N17" s="11">
        <f t="shared" si="4"/>
        <v>1</v>
      </c>
      <c r="O17" s="12">
        <f t="shared" ref="O17:O18" si="8">N17*0.3*0.00115741</f>
        <v>3.4722299999999997E-4</v>
      </c>
      <c r="P17" s="12">
        <f t="shared" ref="P17:P18" si="9">M17+O17</f>
        <v>7.3726859629629632E-3</v>
      </c>
      <c r="Q17" s="83" t="s">
        <v>86</v>
      </c>
    </row>
    <row r="18" spans="1:20" x14ac:dyDescent="0.25">
      <c r="A18" s="61">
        <v>5</v>
      </c>
      <c r="B18" s="97" t="s">
        <v>26</v>
      </c>
      <c r="C18" s="11"/>
      <c r="D18" s="11">
        <v>4</v>
      </c>
      <c r="E18" s="11"/>
      <c r="F18" s="11"/>
      <c r="G18" s="11"/>
      <c r="H18" s="11"/>
      <c r="I18" s="11"/>
      <c r="J18" s="11"/>
      <c r="K18" s="11"/>
      <c r="L18" s="11"/>
      <c r="M18" s="12">
        <v>4.7453703703703703E-3</v>
      </c>
      <c r="N18" s="11">
        <f t="shared" si="4"/>
        <v>4</v>
      </c>
      <c r="O18" s="12">
        <f t="shared" si="8"/>
        <v>1.3888919999999999E-3</v>
      </c>
      <c r="P18" s="12">
        <f t="shared" si="9"/>
        <v>6.1342623703703704E-3</v>
      </c>
      <c r="Q18" s="83" t="s">
        <v>84</v>
      </c>
    </row>
    <row r="19" spans="1:20" x14ac:dyDescent="0.25">
      <c r="A19" s="61">
        <v>6</v>
      </c>
      <c r="B19" s="94" t="s">
        <v>32</v>
      </c>
      <c r="C19" s="11"/>
      <c r="D19" s="11">
        <v>2</v>
      </c>
      <c r="E19" s="11"/>
      <c r="F19" s="11"/>
      <c r="G19" s="11"/>
      <c r="H19" s="11"/>
      <c r="I19" s="11"/>
      <c r="J19" s="11"/>
      <c r="K19" s="11"/>
      <c r="L19" s="11"/>
      <c r="M19" s="12">
        <v>7.5462962962962966E-3</v>
      </c>
      <c r="N19" s="11">
        <f t="shared" si="4"/>
        <v>2</v>
      </c>
      <c r="O19" s="12">
        <f t="shared" ref="O19" si="10">N19*0.3*0.00115741</f>
        <v>6.9444599999999993E-4</v>
      </c>
      <c r="P19" s="12">
        <f t="shared" ref="P19" si="11">M19+O19</f>
        <v>8.2407422962962971E-3</v>
      </c>
      <c r="Q19" s="83">
        <v>6</v>
      </c>
    </row>
    <row r="21" spans="1:20" x14ac:dyDescent="0.25">
      <c r="B21" s="36" t="s">
        <v>61</v>
      </c>
      <c r="E21" s="9"/>
      <c r="F21" s="9"/>
      <c r="G21" s="9"/>
      <c r="H21" s="9"/>
      <c r="I21" s="9"/>
      <c r="J21" s="9"/>
      <c r="K21" s="9"/>
      <c r="L21" s="9"/>
      <c r="M21" s="9"/>
      <c r="N21" s="13" t="s">
        <v>5</v>
      </c>
      <c r="P21" s="52"/>
      <c r="Q21" s="9"/>
      <c r="R21" s="33"/>
    </row>
    <row r="22" spans="1:20" x14ac:dyDescent="0.25">
      <c r="B22" s="13"/>
      <c r="E22" s="9"/>
      <c r="F22" s="9"/>
      <c r="G22" s="9"/>
      <c r="H22" s="9"/>
      <c r="I22" s="9"/>
      <c r="J22" s="9"/>
      <c r="K22" s="9"/>
      <c r="L22" s="9"/>
      <c r="M22" s="9"/>
      <c r="N22" s="14"/>
      <c r="P22" s="53"/>
      <c r="Q22" s="9"/>
    </row>
    <row r="23" spans="1:20" x14ac:dyDescent="0.25">
      <c r="B23" s="13" t="s">
        <v>6</v>
      </c>
      <c r="E23" s="9"/>
      <c r="F23" s="9"/>
      <c r="G23" s="9"/>
      <c r="H23" s="9"/>
      <c r="I23" s="9"/>
      <c r="J23" s="9"/>
      <c r="K23" s="9"/>
      <c r="L23" s="9"/>
      <c r="M23" s="9"/>
      <c r="N23" s="15" t="s">
        <v>42</v>
      </c>
      <c r="P23" s="53"/>
      <c r="Q23" s="9"/>
    </row>
    <row r="24" spans="1:20" x14ac:dyDescent="0.25">
      <c r="B24" s="13"/>
      <c r="E24" s="9"/>
      <c r="F24" s="9"/>
      <c r="G24" s="9"/>
      <c r="H24" s="9"/>
      <c r="I24" s="9"/>
      <c r="J24" s="9"/>
      <c r="K24" s="9"/>
      <c r="L24" s="9"/>
      <c r="M24" s="9"/>
      <c r="P24" s="14"/>
      <c r="Q24" s="9"/>
    </row>
    <row r="32" spans="1:20" x14ac:dyDescent="0.25">
      <c r="R32" s="20"/>
      <c r="S32" s="9"/>
      <c r="T32" s="1"/>
    </row>
    <row r="33" spans="18:20" x14ac:dyDescent="0.25">
      <c r="R33" s="9"/>
      <c r="S33" s="9"/>
      <c r="T33" s="1"/>
    </row>
    <row r="34" spans="18:20" x14ac:dyDescent="0.25">
      <c r="R34" s="9"/>
      <c r="S34" s="9"/>
      <c r="T34" s="1"/>
    </row>
    <row r="35" spans="18:20" x14ac:dyDescent="0.25">
      <c r="R35" s="9"/>
      <c r="S35" s="9"/>
      <c r="T35" s="1"/>
    </row>
  </sheetData>
  <sortState ref="B16:S32">
    <sortCondition ref="Q16:Q32"/>
    <sortCondition ref="P16:P32"/>
  </sortState>
  <mergeCells count="6">
    <mergeCell ref="B7:Q7"/>
    <mergeCell ref="B13:Q13"/>
    <mergeCell ref="B1:Q1"/>
    <mergeCell ref="B2:Q2"/>
    <mergeCell ref="B3:Q3"/>
    <mergeCell ref="B5:Q5"/>
  </mergeCells>
  <pageMargins left="0.7" right="0.7" top="0.75" bottom="0.75" header="0.3" footer="0.3"/>
  <pageSetup paperSize="34" scale="7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VAIKAI</vt:lpstr>
      <vt:lpstr>VAIKAI PRADINUKAI</vt:lpstr>
      <vt:lpstr>JAUNUČIAI</vt:lpstr>
      <vt:lpstr>JAUNIAI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2021-10-04T06:54:12Z</dcterms:modified>
</cp:coreProperties>
</file>